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 " sheetId="2" r:id="rId2"/>
    <sheet name="PLAN RASHODA I IZDATAKA" sheetId="3" r:id="rId3"/>
  </sheet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 '!$A$1:$I$46</definedName>
    <definedName name="_xlnm.Print_Area" localSheetId="2">'PLAN RASHODA I IZDATAKA'!$A$1:$T$59</definedName>
  </definedNames>
  <calcPr fullCalcOnLoad="1"/>
</workbook>
</file>

<file path=xl/sharedStrings.xml><?xml version="1.0" encoding="utf-8"?>
<sst xmlns="http://schemas.openxmlformats.org/spreadsheetml/2006/main" count="275" uniqueCount="94">
  <si>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</si>
  <si>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</si>
  <si>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</si>
  <si>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</si>
  <si>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</si>
  <si>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</si>
  <si>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</si>
  <si>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</si>
  <si>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</si>
  <si>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</si>
  <si>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</si>
  <si>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</si>
  <si>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</si>
  <si>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</si>
  <si>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</si>
  <si>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</si>
  <si>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</si>
  <si>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</si>
  <si>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</si>
  <si>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</si>
  <si>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</si>
  <si>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</si>
  <si>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</si>
  <si>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</si>
  <si>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</si>
  <si>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</si>
  <si>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</si>
  <si>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</si>
  <si>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</si>
  <si>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</si>
  <si>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</si>
  <si>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</si>
  <si>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OŠ TONE PERUŠKA</t>
  </si>
  <si>
    <t>UKUPNO</t>
  </si>
  <si>
    <t>Pomoći  Državni proračun</t>
  </si>
  <si>
    <t>Pomoći  Županijski proračun</t>
  </si>
  <si>
    <t>Pomoći  Općine</t>
  </si>
  <si>
    <t>Pomoći  Gradovi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</si>
  <si>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</si>
  <si>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</si>
  <si>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</si>
  <si>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</si>
  <si>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</si>
  <si>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sufinanciranje</t>
  </si>
  <si>
    <t>Ravnatelj škole:</t>
  </si>
  <si>
    <t>Kristijan Cinkopan, prof. TZK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</si>
  <si>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</si>
  <si>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</si>
  <si>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</si>
  <si>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</si>
  <si>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Prihodi za posebne namjene   HZZ</t>
  </si>
  <si>
    <t>PRIJEDLOG PLANA ZA 2023.</t>
  </si>
  <si>
    <t xml:space="preserve">Projekt </t>
  </si>
  <si>
    <t>A402001</t>
  </si>
  <si>
    <t>Aktivnost: Decentralizirane funkcije osnovnoškolskog obrazovanja</t>
  </si>
  <si>
    <t>A403002</t>
  </si>
  <si>
    <t>Aktivnost: Produženi boravak u osnovnim školama</t>
  </si>
  <si>
    <t>A403005</t>
  </si>
  <si>
    <t>Aktivnost: Redovni program odgoja i obrazovanja</t>
  </si>
  <si>
    <t>A407001</t>
  </si>
  <si>
    <t>Aktivnost: Pomoć socijalno ugroženoj kategoriji građana</t>
  </si>
  <si>
    <t>A402002</t>
  </si>
  <si>
    <t>Aktivnost: Administrativno, tehničko i stručno osoblje</t>
  </si>
  <si>
    <t>T403012</t>
  </si>
  <si>
    <t>Prijedlog plana 
za 2024.</t>
  </si>
  <si>
    <t>2024.</t>
  </si>
  <si>
    <t>Ukupno prihodi i primici za 2024.</t>
  </si>
  <si>
    <t>Višak iz 2023</t>
  </si>
  <si>
    <t>Tekući projekt: Pomoćnici u nastavi</t>
  </si>
  <si>
    <t>Projekt pomoćnici</t>
  </si>
  <si>
    <t>PROJEKCIJA PLANA ZA 2024.</t>
  </si>
  <si>
    <t>PROJEKCIJA PLANA ZA 2025.</t>
  </si>
  <si>
    <t>PROJEKCIJA PLANA ZA 2026.</t>
  </si>
  <si>
    <t>67 / Tekuće pomoći iz proračuna decentralizacija</t>
  </si>
  <si>
    <t>65 / Ostali nespo.Prihodi-sufinanciranje</t>
  </si>
  <si>
    <t>66 / Prihodi od pruženih usluga i donacije</t>
  </si>
  <si>
    <t>63 / Prihodi za finan.rashoda posl.</t>
  </si>
  <si>
    <t>67 / Prih.za fin. ras.poslovanja Grad Pula</t>
  </si>
  <si>
    <t>67 / Prihodi grad Pula - shema voće</t>
  </si>
  <si>
    <t>67 / Pomoći pomoćnici EU</t>
  </si>
  <si>
    <t>63 / Prihodi državni i žup. proračun</t>
  </si>
  <si>
    <t>2025.</t>
  </si>
  <si>
    <t>Ukupno prihodi i primici za 2025.</t>
  </si>
  <si>
    <t>67 / Kapitalne pomoći iz proračuna decentralizacija</t>
  </si>
  <si>
    <t>2026.</t>
  </si>
  <si>
    <t>Ukupno prihodi i primici za 2026.</t>
  </si>
  <si>
    <t>Projekcija plana 
za 2025.</t>
  </si>
  <si>
    <t xml:space="preserve">PRIJEDLOG FINANCIJSKOG PLANA OŠ TONE PERUŠKA  ZA 2024. I                                                                                                                                               PROJEKCIJA PLANA ZA  2025. I 2026. GODINU                                                                                                                                      </t>
  </si>
  <si>
    <t>Projekcija plana 
za 2026.</t>
  </si>
  <si>
    <t>VIŠAK IZ PRETHODNE GODINE +2.000,00 EUR</t>
  </si>
  <si>
    <r>
      <t xml:space="preserve">PLAN PRIHODA I PRIMITAKA   </t>
    </r>
    <r>
      <rPr>
        <b/>
        <sz val="14"/>
        <color indexed="30"/>
        <rFont val="Arial"/>
        <family val="2"/>
      </rPr>
      <t xml:space="preserve">   </t>
    </r>
    <r>
      <rPr>
        <b/>
        <sz val="14"/>
        <color indexed="8"/>
        <rFont val="Arial"/>
        <family val="2"/>
      </rPr>
      <t xml:space="preserve">        </t>
    </r>
    <r>
      <rPr>
        <b/>
        <sz val="14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</si>
  <si>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u eurima</t>
  </si>
  <si>
    <r>
      <t xml:space="preserve">PLAN RASHODA I IZDATAKA    </t>
    </r>
    <r>
      <rPr>
        <b/>
        <sz val="14"/>
        <color indexed="30"/>
        <rFont val="Arial"/>
        <family val="2"/>
      </rPr>
      <t xml:space="preserve"> </t>
    </r>
  </si>
  <si>
    <t>U Puli, 29.09.2023.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</si>
</sst>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sz val="8"/>
      <name val="MS Sans Serif"/>
      <family val="0"/>
    </font>
    <font>
      <i/>
      <sz val="9.85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4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8" fillId="1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16" xfId="0" applyFont="1" applyBorder="1" applyAlignment="1" quotePrefix="1">
      <alignment horizontal="left" wrapText="1"/>
    </xf>
    <xf numFmtId="0" fontId="29" fillId="0" borderId="15" xfId="0" applyFont="1" applyBorder="1" applyAlignment="1" quotePrefix="1">
      <alignment horizontal="left" wrapText="1"/>
    </xf>
    <xf numFmtId="0" fontId="29" fillId="0" borderId="15" xfId="0" applyFont="1" applyBorder="1" applyAlignment="1" quotePrefix="1">
      <alignment horizontal="center" wrapText="1"/>
    </xf>
    <xf numFmtId="0" fontId="29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29" fillId="0" borderId="17" xfId="0" applyNumberFormat="1" applyFont="1" applyBorder="1" applyAlignment="1">
      <alignment horizontal="right"/>
    </xf>
    <xf numFmtId="0" fontId="31" fillId="0" borderId="15" xfId="0" applyNumberFormat="1" applyFont="1" applyFill="1" applyBorder="1" applyAlignment="1" applyProtection="1">
      <alignment wrapText="1"/>
      <protection/>
    </xf>
    <xf numFmtId="0" fontId="29" fillId="0" borderId="15" xfId="0" applyFont="1" applyBorder="1" applyAlignment="1" quotePrefix="1">
      <alignment horizontal="left"/>
    </xf>
    <xf numFmtId="0" fontId="29" fillId="0" borderId="15" xfId="0" applyNumberFormat="1" applyFont="1" applyFill="1" applyBorder="1" applyAlignment="1" applyProtection="1">
      <alignment wrapText="1"/>
      <protection/>
    </xf>
    <xf numFmtId="0" fontId="31" fillId="0" borderId="15" xfId="0" applyNumberFormat="1" applyFont="1" applyFill="1" applyBorder="1" applyAlignment="1" applyProtection="1">
      <alignment horizontal="center" wrapText="1"/>
      <protection/>
    </xf>
    <xf numFmtId="0" fontId="30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0" fillId="0" borderId="24" xfId="0" applyFont="1" applyBorder="1" applyAlignment="1">
      <alignment vertical="top" wrapText="1"/>
    </xf>
    <xf numFmtId="1" fontId="41" fillId="27" borderId="25" xfId="0" applyNumberFormat="1" applyFont="1" applyFill="1" applyBorder="1" applyAlignment="1">
      <alignment horizontal="right" vertical="top" wrapText="1"/>
    </xf>
    <xf numFmtId="1" fontId="41" fillId="27" borderId="18" xfId="0" applyNumberFormat="1" applyFont="1" applyFill="1" applyBorder="1" applyAlignment="1">
      <alignment horizontal="left" wrapText="1"/>
    </xf>
    <xf numFmtId="1" fontId="42" fillId="0" borderId="23" xfId="0" applyNumberFormat="1" applyFont="1" applyBorder="1" applyAlignment="1">
      <alignment wrapText="1"/>
    </xf>
    <xf numFmtId="3" fontId="44" fillId="0" borderId="17" xfId="0" applyNumberFormat="1" applyFont="1" applyFill="1" applyBorder="1" applyAlignment="1" applyProtection="1">
      <alignment/>
      <protection/>
    </xf>
    <xf numFmtId="3" fontId="42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3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43" fillId="0" borderId="26" xfId="0" applyNumberFormat="1" applyFont="1" applyFill="1" applyBorder="1" applyAlignment="1" applyProtection="1">
      <alignment wrapText="1"/>
      <protection/>
    </xf>
    <xf numFmtId="3" fontId="44" fillId="0" borderId="26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3" fontId="42" fillId="0" borderId="27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3" fontId="42" fillId="0" borderId="28" xfId="0" applyNumberFormat="1" applyFont="1" applyFill="1" applyBorder="1" applyAlignment="1" applyProtection="1">
      <alignment/>
      <protection/>
    </xf>
    <xf numFmtId="0" fontId="26" fillId="0" borderId="26" xfId="0" applyNumberFormat="1" applyFont="1" applyFill="1" applyBorder="1" applyAlignment="1" applyProtection="1">
      <alignment wrapText="1"/>
      <protection/>
    </xf>
    <xf numFmtId="3" fontId="42" fillId="0" borderId="26" xfId="0" applyNumberFormat="1" applyFont="1" applyFill="1" applyBorder="1" applyAlignment="1" applyProtection="1">
      <alignment/>
      <protection/>
    </xf>
    <xf numFmtId="0" fontId="45" fillId="0" borderId="29" xfId="0" applyNumberFormat="1" applyFont="1" applyFill="1" applyBorder="1" applyAlignment="1" applyProtection="1">
      <alignment horizontal="left"/>
      <protection/>
    </xf>
    <xf numFmtId="0" fontId="45" fillId="0" borderId="29" xfId="0" applyNumberFormat="1" applyFont="1" applyFill="1" applyBorder="1" applyAlignment="1" applyProtection="1">
      <alignment wrapText="1"/>
      <protection/>
    </xf>
    <xf numFmtId="3" fontId="42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3" fillId="0" borderId="30" xfId="0" applyNumberFormat="1" applyFont="1" applyFill="1" applyBorder="1" applyAlignment="1" applyProtection="1">
      <alignment wrapText="1"/>
      <protection/>
    </xf>
    <xf numFmtId="3" fontId="44" fillId="0" borderId="30" xfId="0" applyNumberFormat="1" applyFont="1" applyFill="1" applyBorder="1" applyAlignment="1" applyProtection="1">
      <alignment/>
      <protection/>
    </xf>
    <xf numFmtId="0" fontId="43" fillId="0" borderId="26" xfId="0" applyNumberFormat="1" applyFont="1" applyFill="1" applyBorder="1" applyAlignment="1" applyProtection="1">
      <alignment horizontal="center"/>
      <protection/>
    </xf>
    <xf numFmtId="0" fontId="43" fillId="0" borderId="29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2" fillId="0" borderId="30" xfId="0" applyNumberFormat="1" applyFont="1" applyFill="1" applyBorder="1" applyAlignment="1" applyProtection="1">
      <alignment/>
      <protection/>
    </xf>
    <xf numFmtId="0" fontId="42" fillId="0" borderId="29" xfId="0" applyNumberFormat="1" applyFont="1" applyBorder="1" applyAlignment="1">
      <alignment horizontal="center" vertical="center"/>
    </xf>
    <xf numFmtId="0" fontId="26" fillId="0" borderId="27" xfId="0" applyNumberFormat="1" applyFont="1" applyFill="1" applyBorder="1" applyAlignment="1" applyProtection="1">
      <alignment wrapText="1"/>
      <protection/>
    </xf>
    <xf numFmtId="3" fontId="44" fillId="28" borderId="17" xfId="0" applyNumberFormat="1" applyFont="1" applyFill="1" applyBorder="1" applyAlignment="1" applyProtection="1">
      <alignment/>
      <protection/>
    </xf>
    <xf numFmtId="3" fontId="42" fillId="28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5" fillId="28" borderId="29" xfId="0" applyNumberFormat="1" applyFont="1" applyFill="1" applyBorder="1" applyAlignment="1" applyProtection="1">
      <alignment wrapText="1"/>
      <protection/>
    </xf>
    <xf numFmtId="0" fontId="26" fillId="28" borderId="26" xfId="0" applyNumberFormat="1" applyFont="1" applyFill="1" applyBorder="1" applyAlignment="1" applyProtection="1">
      <alignment horizontal="center"/>
      <protection/>
    </xf>
    <xf numFmtId="0" fontId="26" fillId="28" borderId="26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2" fillId="28" borderId="29" xfId="0" applyNumberFormat="1" applyFont="1" applyFill="1" applyBorder="1" applyAlignment="1">
      <alignment horizontal="center" vertical="center"/>
    </xf>
    <xf numFmtId="0" fontId="26" fillId="28" borderId="29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42" fillId="0" borderId="32" xfId="0" applyNumberFormat="1" applyFont="1" applyFill="1" applyBorder="1" applyAlignment="1" applyProtection="1">
      <alignment/>
      <protection/>
    </xf>
    <xf numFmtId="4" fontId="58" fillId="22" borderId="17" xfId="0" applyNumberFormat="1" applyFont="1" applyFill="1" applyBorder="1" applyAlignment="1" applyProtection="1">
      <alignment horizontal="center" vertical="center" wrapText="1"/>
      <protection/>
    </xf>
    <xf numFmtId="3" fontId="59" fillId="0" borderId="17" xfId="0" applyNumberFormat="1" applyFont="1" applyFill="1" applyBorder="1" applyAlignment="1" applyProtection="1">
      <alignment horizontal="right" wrapText="1"/>
      <protection/>
    </xf>
    <xf numFmtId="3" fontId="60" fillId="0" borderId="16" xfId="0" applyNumberFormat="1" applyFont="1" applyBorder="1" applyAlignment="1">
      <alignment horizontal="right"/>
    </xf>
    <xf numFmtId="0" fontId="42" fillId="22" borderId="17" xfId="0" applyNumberFormat="1" applyFont="1" applyFill="1" applyBorder="1" applyAlignment="1" applyProtection="1">
      <alignment horizontal="center" vertical="center" wrapText="1"/>
      <protection/>
    </xf>
    <xf numFmtId="3" fontId="42" fillId="28" borderId="26" xfId="0" applyNumberFormat="1" applyFont="1" applyFill="1" applyBorder="1" applyAlignment="1" applyProtection="1">
      <alignment/>
      <protection/>
    </xf>
    <xf numFmtId="3" fontId="44" fillId="28" borderId="30" xfId="0" applyNumberFormat="1" applyFont="1" applyFill="1" applyBorder="1" applyAlignment="1" applyProtection="1">
      <alignment/>
      <protection/>
    </xf>
    <xf numFmtId="3" fontId="42" fillId="28" borderId="29" xfId="0" applyNumberFormat="1" applyFont="1" applyFill="1" applyBorder="1" applyAlignment="1" applyProtection="1">
      <alignment/>
      <protection/>
    </xf>
    <xf numFmtId="49" fontId="26" fillId="0" borderId="26" xfId="0" applyNumberFormat="1" applyFont="1" applyFill="1" applyBorder="1" applyAlignment="1" applyProtection="1">
      <alignment horizontal="center"/>
      <protection/>
    </xf>
    <xf numFmtId="4" fontId="58" fillId="0" borderId="26" xfId="0" applyNumberFormat="1" applyFont="1" applyFill="1" applyBorder="1" applyAlignment="1" applyProtection="1">
      <alignment/>
      <protection/>
    </xf>
    <xf numFmtId="4" fontId="58" fillId="0" borderId="17" xfId="0" applyNumberFormat="1" applyFont="1" applyFill="1" applyBorder="1" applyAlignment="1" applyProtection="1">
      <alignment/>
      <protection/>
    </xf>
    <xf numFmtId="4" fontId="58" fillId="0" borderId="29" xfId="0" applyNumberFormat="1" applyFont="1" applyFill="1" applyBorder="1" applyAlignment="1" applyProtection="1">
      <alignment/>
      <protection/>
    </xf>
    <xf numFmtId="4" fontId="61" fillId="0" borderId="17" xfId="0" applyNumberFormat="1" applyFont="1" applyFill="1" applyBorder="1" applyAlignment="1" applyProtection="1">
      <alignment/>
      <protection/>
    </xf>
    <xf numFmtId="4" fontId="61" fillId="0" borderId="26" xfId="0" applyNumberFormat="1" applyFont="1" applyFill="1" applyBorder="1" applyAlignment="1" applyProtection="1">
      <alignment/>
      <protection/>
    </xf>
    <xf numFmtId="4" fontId="58" fillId="0" borderId="28" xfId="0" applyNumberFormat="1" applyFont="1" applyFill="1" applyBorder="1" applyAlignment="1" applyProtection="1">
      <alignment/>
      <protection/>
    </xf>
    <xf numFmtId="4" fontId="61" fillId="0" borderId="30" xfId="0" applyNumberFormat="1" applyFont="1" applyFill="1" applyBorder="1" applyAlignment="1" applyProtection="1">
      <alignment/>
      <protection/>
    </xf>
    <xf numFmtId="4" fontId="58" fillId="0" borderId="30" xfId="0" applyNumberFormat="1" applyFont="1" applyFill="1" applyBorder="1" applyAlignment="1" applyProtection="1">
      <alignment/>
      <protection/>
    </xf>
    <xf numFmtId="4" fontId="58" fillId="28" borderId="26" xfId="0" applyNumberFormat="1" applyFont="1" applyFill="1" applyBorder="1" applyAlignment="1" applyProtection="1">
      <alignment/>
      <protection/>
    </xf>
    <xf numFmtId="4" fontId="58" fillId="28" borderId="17" xfId="0" applyNumberFormat="1" applyFont="1" applyFill="1" applyBorder="1" applyAlignment="1" applyProtection="1">
      <alignment/>
      <protection/>
    </xf>
    <xf numFmtId="4" fontId="58" fillId="28" borderId="29" xfId="0" applyNumberFormat="1" applyFont="1" applyFill="1" applyBorder="1" applyAlignment="1" applyProtection="1">
      <alignment/>
      <protection/>
    </xf>
    <xf numFmtId="4" fontId="62" fillId="0" borderId="0" xfId="0" applyNumberFormat="1" applyFont="1" applyFill="1" applyBorder="1" applyAlignment="1" applyProtection="1">
      <alignment/>
      <protection/>
    </xf>
    <xf numFmtId="4" fontId="63" fillId="22" borderId="0" xfId="0" applyNumberFormat="1" applyFont="1" applyFill="1" applyBorder="1" applyAlignment="1" applyProtection="1">
      <alignment/>
      <protection/>
    </xf>
    <xf numFmtId="3" fontId="58" fillId="0" borderId="27" xfId="0" applyNumberFormat="1" applyFont="1" applyFill="1" applyBorder="1" applyAlignment="1" applyProtection="1">
      <alignment/>
      <protection/>
    </xf>
    <xf numFmtId="0" fontId="28" fillId="28" borderId="0" xfId="0" applyNumberFormat="1" applyFont="1" applyFill="1" applyBorder="1" applyAlignment="1" applyProtection="1">
      <alignment horizontal="center" vertical="center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3" fontId="42" fillId="28" borderId="27" xfId="0" applyNumberFormat="1" applyFont="1" applyFill="1" applyBorder="1" applyAlignment="1" applyProtection="1">
      <alignment/>
      <protection/>
    </xf>
    <xf numFmtId="3" fontId="44" fillId="28" borderId="26" xfId="0" applyNumberFormat="1" applyFont="1" applyFill="1" applyBorder="1" applyAlignment="1" applyProtection="1">
      <alignment/>
      <protection/>
    </xf>
    <xf numFmtId="3" fontId="42" fillId="28" borderId="28" xfId="0" applyNumberFormat="1" applyFont="1" applyFill="1" applyBorder="1" applyAlignment="1" applyProtection="1">
      <alignment/>
      <protection/>
    </xf>
    <xf numFmtId="3" fontId="42" fillId="28" borderId="30" xfId="0" applyNumberFormat="1" applyFont="1" applyFill="1" applyBorder="1" applyAlignment="1" applyProtection="1">
      <alignment/>
      <protection/>
    </xf>
    <xf numFmtId="0" fontId="42" fillId="28" borderId="17" xfId="0" applyNumberFormat="1" applyFont="1" applyFill="1" applyBorder="1" applyAlignment="1" applyProtection="1">
      <alignment horizontal="center" vertical="center" wrapText="1"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3" fillId="28" borderId="0" xfId="0" applyNumberFormat="1" applyFont="1" applyFill="1" applyBorder="1" applyAlignment="1" applyProtection="1">
      <alignment/>
      <protection/>
    </xf>
    <xf numFmtId="3" fontId="42" fillId="28" borderId="0" xfId="0" applyNumberFormat="1" applyFont="1" applyFill="1" applyBorder="1" applyAlignment="1" applyProtection="1">
      <alignment/>
      <protection/>
    </xf>
    <xf numFmtId="3" fontId="44" fillId="28" borderId="0" xfId="0" applyNumberFormat="1" applyFont="1" applyFill="1" applyBorder="1" applyAlignment="1" applyProtection="1">
      <alignment/>
      <protection/>
    </xf>
    <xf numFmtId="0" fontId="42" fillId="28" borderId="0" xfId="0" applyNumberFormat="1" applyFont="1" applyFill="1" applyBorder="1" applyAlignment="1" applyProtection="1">
      <alignment horizontal="center" vertical="center" wrapText="1"/>
      <protection/>
    </xf>
    <xf numFmtId="1" fontId="41" fillId="0" borderId="25" xfId="0" applyNumberFormat="1" applyFont="1" applyFill="1" applyBorder="1" applyAlignment="1">
      <alignment horizontal="right" vertical="top" wrapText="1"/>
    </xf>
    <xf numFmtId="1" fontId="41" fillId="0" borderId="18" xfId="0" applyNumberFormat="1" applyFont="1" applyFill="1" applyBorder="1" applyAlignment="1">
      <alignment horizontal="left" wrapText="1"/>
    </xf>
    <xf numFmtId="0" fontId="41" fillId="0" borderId="22" xfId="0" applyFont="1" applyBorder="1" applyAlignment="1">
      <alignment vertical="center" wrapText="1"/>
    </xf>
    <xf numFmtId="0" fontId="41" fillId="0" borderId="33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vertical="center" wrapText="1"/>
    </xf>
    <xf numFmtId="0" fontId="40" fillId="0" borderId="37" xfId="0" applyFont="1" applyBorder="1" applyAlignment="1">
      <alignment horizontal="left" vertical="top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center" wrapText="1"/>
    </xf>
    <xf numFmtId="3" fontId="21" fillId="28" borderId="38" xfId="0" applyNumberFormat="1" applyFont="1" applyFill="1" applyBorder="1" applyAlignment="1">
      <alignment horizontal="right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top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3" fontId="21" fillId="28" borderId="17" xfId="0" applyNumberFormat="1" applyFont="1" applyFill="1" applyBorder="1" applyAlignment="1">
      <alignment/>
    </xf>
    <xf numFmtId="3" fontId="21" fillId="0" borderId="16" xfId="0" applyNumberFormat="1" applyFont="1" applyBorder="1" applyAlignment="1">
      <alignment horizontal="center"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3" fontId="21" fillId="28" borderId="2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 applyProtection="1">
      <alignment/>
      <protection/>
    </xf>
    <xf numFmtId="3" fontId="64" fillId="28" borderId="17" xfId="0" applyNumberFormat="1" applyFont="1" applyFill="1" applyBorder="1" applyAlignment="1" applyProtection="1">
      <alignment/>
      <protection/>
    </xf>
    <xf numFmtId="3" fontId="64" fillId="0" borderId="29" xfId="0" applyNumberFormat="1" applyFont="1" applyFill="1" applyBorder="1" applyAlignment="1" applyProtection="1">
      <alignment/>
      <protection/>
    </xf>
    <xf numFmtId="0" fontId="41" fillId="0" borderId="46" xfId="0" applyFont="1" applyBorder="1" applyAlignment="1">
      <alignment vertical="center" wrapText="1"/>
    </xf>
    <xf numFmtId="4" fontId="58" fillId="28" borderId="30" xfId="0" applyNumberFormat="1" applyFont="1" applyFill="1" applyBorder="1" applyAlignment="1" applyProtection="1">
      <alignment/>
      <protection/>
    </xf>
    <xf numFmtId="3" fontId="58" fillId="0" borderId="3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 quotePrefix="1">
      <alignment horizontal="left"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32" fillId="0" borderId="16" xfId="0" applyNumberFormat="1" applyFont="1" applyFill="1" applyBorder="1" applyAlignment="1" applyProtection="1">
      <alignment horizontal="left" wrapText="1"/>
      <protection/>
    </xf>
    <xf numFmtId="0" fontId="29" fillId="0" borderId="16" xfId="0" applyNumberFormat="1" applyFont="1" applyFill="1" applyBorder="1" applyAlignment="1" applyProtection="1">
      <alignment horizontal="left" wrapText="1"/>
      <protection/>
    </xf>
    <xf numFmtId="0" fontId="31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5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6" fillId="0" borderId="15" xfId="0" applyNumberFormat="1" applyFont="1" applyFill="1" applyBorder="1" applyAlignment="1" applyProtection="1">
      <alignment horizontal="left" vertical="center" wrapText="1"/>
      <protection/>
    </xf>
    <xf numFmtId="0" fontId="66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2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44" fillId="0" borderId="47" xfId="0" applyNumberFormat="1" applyFont="1" applyFill="1" applyBorder="1" applyAlignment="1" applyProtection="1">
      <alignment wrapText="1"/>
      <protection/>
    </xf>
    <xf numFmtId="0" fontId="48" fillId="0" borderId="47" xfId="0" applyNumberFormat="1" applyFont="1" applyFill="1" applyBorder="1" applyAlignment="1" applyProtection="1">
      <alignment wrapText="1"/>
      <protection/>
    </xf>
    <xf numFmtId="3" fontId="22" fillId="0" borderId="22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5782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57825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060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060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0" customWidth="1"/>
    <col min="5" max="5" width="44.7109375" style="1" customWidth="1"/>
    <col min="6" max="6" width="15.140625" style="1" bestFit="1" customWidth="1"/>
    <col min="7" max="7" width="15.7109375" style="1" customWidth="1"/>
    <col min="8" max="8" width="17.7109375" style="1" customWidth="1"/>
    <col min="9" max="16384" width="11.421875" style="1" customWidth="1"/>
  </cols>
  <sheetData>
    <row r="1" spans="1:7" ht="48" customHeight="1">
      <c r="A1" s="163" t="s">
        <v>87</v>
      </c>
      <c r="B1" s="163"/>
      <c r="C1" s="163"/>
      <c r="D1" s="163"/>
      <c r="E1" s="163"/>
      <c r="F1" s="163"/>
      <c r="G1" s="163"/>
    </row>
    <row r="2" spans="1:7" s="15" customFormat="1" ht="26.25" customHeight="1">
      <c r="A2" s="163" t="s">
        <v>28</v>
      </c>
      <c r="B2" s="163"/>
      <c r="C2" s="163"/>
      <c r="D2" s="163"/>
      <c r="E2" s="163"/>
      <c r="F2" s="163"/>
      <c r="G2" s="176"/>
    </row>
    <row r="3" spans="1:7" ht="25.5" customHeight="1">
      <c r="A3" s="163"/>
      <c r="B3" s="163"/>
      <c r="C3" s="163"/>
      <c r="D3" s="163"/>
      <c r="E3" s="163"/>
      <c r="F3" s="163"/>
      <c r="G3" s="163"/>
    </row>
    <row r="4" spans="1:5" ht="21.75" customHeight="1">
      <c r="A4" s="179" t="s">
        <v>91</v>
      </c>
      <c r="B4" s="180"/>
      <c r="C4" s="180"/>
      <c r="D4" s="180"/>
      <c r="E4" s="180"/>
    </row>
    <row r="5" spans="1:8" ht="36" customHeight="1">
      <c r="A5" s="17"/>
      <c r="B5" s="18"/>
      <c r="C5" s="18"/>
      <c r="D5" s="19"/>
      <c r="E5" s="20"/>
      <c r="F5" s="21" t="s">
        <v>64</v>
      </c>
      <c r="G5" s="21" t="s">
        <v>86</v>
      </c>
      <c r="H5" s="21" t="s">
        <v>88</v>
      </c>
    </row>
    <row r="6" spans="1:8" ht="27.75" customHeight="1">
      <c r="A6" s="168" t="s">
        <v>29</v>
      </c>
      <c r="B6" s="167"/>
      <c r="C6" s="167"/>
      <c r="D6" s="167"/>
      <c r="E6" s="175"/>
      <c r="F6" s="52">
        <v>1399969</v>
      </c>
      <c r="G6" s="52">
        <v>1399969</v>
      </c>
      <c r="H6" s="52">
        <v>1399969</v>
      </c>
    </row>
    <row r="7" spans="1:8" ht="22.5" customHeight="1">
      <c r="A7" s="168" t="s">
        <v>0</v>
      </c>
      <c r="B7" s="167"/>
      <c r="C7" s="167"/>
      <c r="D7" s="167"/>
      <c r="E7" s="175"/>
      <c r="F7" s="52">
        <v>1399969</v>
      </c>
      <c r="G7" s="52">
        <v>1399969</v>
      </c>
      <c r="H7" s="52">
        <v>1399969</v>
      </c>
    </row>
    <row r="8" spans="1:8" ht="22.5" customHeight="1">
      <c r="A8" s="177" t="s">
        <v>1</v>
      </c>
      <c r="B8" s="175"/>
      <c r="C8" s="175"/>
      <c r="D8" s="175"/>
      <c r="E8" s="175"/>
      <c r="F8" s="51">
        <v>0</v>
      </c>
      <c r="G8" s="51">
        <v>0</v>
      </c>
      <c r="H8" s="51">
        <v>0</v>
      </c>
    </row>
    <row r="9" spans="1:8" ht="22.5" customHeight="1">
      <c r="A9" s="35" t="s">
        <v>30</v>
      </c>
      <c r="B9" s="22"/>
      <c r="C9" s="22"/>
      <c r="D9" s="22"/>
      <c r="E9" s="22"/>
      <c r="F9" s="52">
        <v>1401969</v>
      </c>
      <c r="G9" s="52">
        <v>1401969</v>
      </c>
      <c r="H9" s="52">
        <v>1401969</v>
      </c>
    </row>
    <row r="10" spans="1:8" ht="22.5" customHeight="1">
      <c r="A10" s="166" t="s">
        <v>2</v>
      </c>
      <c r="B10" s="167"/>
      <c r="C10" s="167"/>
      <c r="D10" s="167"/>
      <c r="E10" s="178"/>
      <c r="F10" s="51">
        <f>+F9-F11</f>
        <v>1374238</v>
      </c>
      <c r="G10" s="51">
        <f>+G9-G11</f>
        <v>1374238</v>
      </c>
      <c r="H10" s="51">
        <f>+H9-H11</f>
        <v>1374238</v>
      </c>
    </row>
    <row r="11" spans="1:8" ht="22.5" customHeight="1">
      <c r="A11" s="177" t="s">
        <v>3</v>
      </c>
      <c r="B11" s="175"/>
      <c r="C11" s="175"/>
      <c r="D11" s="175"/>
      <c r="E11" s="175"/>
      <c r="F11" s="51">
        <v>27731</v>
      </c>
      <c r="G11" s="51">
        <v>27731</v>
      </c>
      <c r="H11" s="51">
        <v>27731</v>
      </c>
    </row>
    <row r="12" spans="1:8" ht="22.5" customHeight="1">
      <c r="A12" s="166" t="s">
        <v>4</v>
      </c>
      <c r="B12" s="167"/>
      <c r="C12" s="167"/>
      <c r="D12" s="167"/>
      <c r="E12" s="167"/>
      <c r="F12" s="93">
        <f>+F6-F9</f>
        <v>-2000</v>
      </c>
      <c r="G12" s="93">
        <f>+G6-G9</f>
        <v>-2000</v>
      </c>
      <c r="H12" s="93">
        <f>+H6-H9</f>
        <v>-2000</v>
      </c>
    </row>
    <row r="13" spans="1:7" ht="25.5" customHeight="1">
      <c r="A13" s="163"/>
      <c r="B13" s="164"/>
      <c r="C13" s="164"/>
      <c r="D13" s="164"/>
      <c r="E13" s="164"/>
      <c r="F13" s="165"/>
      <c r="G13" s="165"/>
    </row>
    <row r="14" spans="1:8" ht="27.75" customHeight="1">
      <c r="A14" s="17"/>
      <c r="B14" s="18"/>
      <c r="C14" s="18"/>
      <c r="D14" s="19"/>
      <c r="E14" s="20"/>
      <c r="F14" s="21" t="s">
        <v>64</v>
      </c>
      <c r="G14" s="21" t="s">
        <v>86</v>
      </c>
      <c r="H14" s="21" t="s">
        <v>88</v>
      </c>
    </row>
    <row r="15" spans="1:8" ht="22.5" customHeight="1">
      <c r="A15" s="169" t="s">
        <v>41</v>
      </c>
      <c r="B15" s="170"/>
      <c r="C15" s="170"/>
      <c r="D15" s="170"/>
      <c r="E15" s="171"/>
      <c r="F15" s="94">
        <v>2000</v>
      </c>
      <c r="G15" s="94">
        <v>2000</v>
      </c>
      <c r="H15" s="94">
        <v>2000</v>
      </c>
    </row>
    <row r="16" spans="1:7" s="11" customFormat="1" ht="25.5" customHeight="1">
      <c r="A16" s="172" t="s">
        <v>89</v>
      </c>
      <c r="B16" s="173"/>
      <c r="C16" s="173"/>
      <c r="D16" s="173"/>
      <c r="E16" s="173"/>
      <c r="F16" s="174"/>
      <c r="G16" s="174"/>
    </row>
    <row r="17" spans="1:8" s="11" customFormat="1" ht="27.75" customHeight="1">
      <c r="A17" s="17"/>
      <c r="B17" s="18"/>
      <c r="C17" s="18"/>
      <c r="D17" s="19"/>
      <c r="E17" s="20"/>
      <c r="F17" s="21" t="s">
        <v>64</v>
      </c>
      <c r="G17" s="21" t="s">
        <v>86</v>
      </c>
      <c r="H17" s="21" t="s">
        <v>88</v>
      </c>
    </row>
    <row r="18" spans="1:8" s="11" customFormat="1" ht="22.5" customHeight="1">
      <c r="A18" s="168" t="s">
        <v>5</v>
      </c>
      <c r="B18" s="167"/>
      <c r="C18" s="167"/>
      <c r="D18" s="167"/>
      <c r="E18" s="167"/>
      <c r="F18" s="23"/>
      <c r="G18" s="23"/>
      <c r="H18" s="23"/>
    </row>
    <row r="19" spans="1:8" s="11" customFormat="1" ht="22.5" customHeight="1">
      <c r="A19" s="168" t="s">
        <v>6</v>
      </c>
      <c r="B19" s="167"/>
      <c r="C19" s="167"/>
      <c r="D19" s="167"/>
      <c r="E19" s="167"/>
      <c r="F19" s="23"/>
      <c r="G19" s="23"/>
      <c r="H19" s="23"/>
    </row>
    <row r="20" spans="1:8" s="11" customFormat="1" ht="22.5" customHeight="1">
      <c r="A20" s="166" t="s">
        <v>7</v>
      </c>
      <c r="B20" s="167"/>
      <c r="C20" s="167"/>
      <c r="D20" s="167"/>
      <c r="E20" s="167"/>
      <c r="F20" s="23"/>
      <c r="G20" s="23"/>
      <c r="H20" s="23"/>
    </row>
    <row r="21" spans="1:8" s="11" customFormat="1" ht="15" customHeight="1">
      <c r="A21" s="25"/>
      <c r="B21" s="26"/>
      <c r="C21" s="24"/>
      <c r="D21" s="27"/>
      <c r="E21" s="26"/>
      <c r="F21" s="28"/>
      <c r="G21" s="28"/>
      <c r="H21" s="28"/>
    </row>
    <row r="22" spans="1:8" s="11" customFormat="1" ht="22.5" customHeight="1">
      <c r="A22" s="166" t="s">
        <v>8</v>
      </c>
      <c r="B22" s="167"/>
      <c r="C22" s="167"/>
      <c r="D22" s="167"/>
      <c r="E22" s="167"/>
      <c r="F22" s="23">
        <f>SUM(F12,F15,F20)</f>
        <v>0</v>
      </c>
      <c r="G22" s="23">
        <f>SUM(G12,G15,G20)</f>
        <v>0</v>
      </c>
      <c r="H22" s="23">
        <f>SUM(H12,H15,H20)</f>
        <v>0</v>
      </c>
    </row>
    <row r="23" spans="1:5" s="11" customFormat="1" ht="18" customHeight="1">
      <c r="A23" s="29"/>
      <c r="B23" s="16"/>
      <c r="C23" s="16"/>
      <c r="D23" s="16"/>
      <c r="E23" s="16"/>
    </row>
    <row r="24" spans="5:6" ht="12.75">
      <c r="E24" s="79"/>
      <c r="F24" s="12"/>
    </row>
    <row r="25" ht="12.75">
      <c r="E25"/>
    </row>
    <row r="26" ht="12.75">
      <c r="E26" s="79"/>
    </row>
    <row r="27" ht="12.75">
      <c r="E27"/>
    </row>
    <row r="28" ht="12.75">
      <c r="E28" s="12"/>
    </row>
    <row r="29" ht="12.75">
      <c r="E29"/>
    </row>
    <row r="30" ht="12.75">
      <c r="E30" s="80"/>
    </row>
  </sheetData>
  <sheetProtection/>
  <mergeCells count="17"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4:E4"/>
    <mergeCell ref="A13:G13"/>
    <mergeCell ref="A22:E22"/>
    <mergeCell ref="A18:E18"/>
    <mergeCell ref="A19:E19"/>
    <mergeCell ref="A20:E20"/>
    <mergeCell ref="A15:E15"/>
    <mergeCell ref="A16:G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zoomScalePageLayoutView="0" workbookViewId="0" topLeftCell="A1">
      <selection activeCell="B41" sqref="B41"/>
    </sheetView>
  </sheetViews>
  <sheetFormatPr defaultColWidth="11.421875" defaultRowHeight="12.75"/>
  <cols>
    <col min="1" max="1" width="16.28125" style="8" customWidth="1"/>
    <col min="2" max="3" width="14.28125" style="8" customWidth="1"/>
    <col min="4" max="4" width="17.57421875" style="12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30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63" t="s">
        <v>90</v>
      </c>
      <c r="B1" s="163"/>
      <c r="C1" s="163"/>
      <c r="D1" s="163"/>
      <c r="E1" s="163"/>
      <c r="F1" s="163"/>
      <c r="G1" s="163"/>
      <c r="H1" s="163"/>
      <c r="I1" s="163"/>
    </row>
    <row r="2" spans="1:9" s="2" customFormat="1" ht="13.5" thickBot="1">
      <c r="A2" s="99"/>
      <c r="H2" s="89"/>
      <c r="I2" s="7" t="s">
        <v>91</v>
      </c>
    </row>
    <row r="3" spans="1:9" s="2" customFormat="1" ht="24.75" thickBot="1">
      <c r="A3" s="43" t="s">
        <v>9</v>
      </c>
      <c r="B3" s="184" t="s">
        <v>65</v>
      </c>
      <c r="C3" s="185"/>
      <c r="D3" s="185"/>
      <c r="E3" s="185"/>
      <c r="F3" s="185"/>
      <c r="G3" s="185"/>
      <c r="H3" s="185"/>
      <c r="I3" s="186"/>
    </row>
    <row r="4" spans="1:9" s="2" customFormat="1" ht="60.75" thickBot="1">
      <c r="A4" s="44" t="s">
        <v>10</v>
      </c>
      <c r="B4" s="160" t="s">
        <v>11</v>
      </c>
      <c r="C4" s="130" t="s">
        <v>12</v>
      </c>
      <c r="D4" s="130" t="s">
        <v>13</v>
      </c>
      <c r="E4" s="130" t="s">
        <v>14</v>
      </c>
      <c r="F4" s="130" t="s">
        <v>15</v>
      </c>
      <c r="G4" s="130" t="s">
        <v>16</v>
      </c>
      <c r="H4" s="131" t="s">
        <v>48</v>
      </c>
      <c r="I4" s="132" t="s">
        <v>17</v>
      </c>
    </row>
    <row r="5" spans="1:9" s="2" customFormat="1" ht="28.5" customHeight="1">
      <c r="A5" s="133" t="s">
        <v>73</v>
      </c>
      <c r="B5" s="134">
        <v>0</v>
      </c>
      <c r="C5" s="135">
        <v>0</v>
      </c>
      <c r="D5" s="136">
        <v>0</v>
      </c>
      <c r="E5" s="156">
        <v>68446</v>
      </c>
      <c r="F5" s="134">
        <v>0</v>
      </c>
      <c r="G5" s="134">
        <v>0</v>
      </c>
      <c r="H5" s="138">
        <v>0</v>
      </c>
      <c r="I5" s="139"/>
    </row>
    <row r="6" spans="1:11" s="2" customFormat="1" ht="24" customHeight="1">
      <c r="A6" s="42" t="s">
        <v>83</v>
      </c>
      <c r="B6" s="134"/>
      <c r="C6" s="135"/>
      <c r="D6" s="136"/>
      <c r="E6" s="156">
        <v>399</v>
      </c>
      <c r="F6" s="134"/>
      <c r="G6" s="134"/>
      <c r="H6" s="138"/>
      <c r="I6" s="139"/>
      <c r="K6" s="88"/>
    </row>
    <row r="7" spans="1:9" s="2" customFormat="1" ht="22.5" customHeight="1">
      <c r="A7" s="140" t="s">
        <v>74</v>
      </c>
      <c r="B7" s="141">
        <v>0</v>
      </c>
      <c r="C7" s="142">
        <v>300</v>
      </c>
      <c r="D7" s="143">
        <v>55000</v>
      </c>
      <c r="E7" s="141">
        <v>0</v>
      </c>
      <c r="F7" s="141">
        <v>0</v>
      </c>
      <c r="G7" s="141">
        <v>900</v>
      </c>
      <c r="H7" s="144">
        <v>0</v>
      </c>
      <c r="I7" s="145"/>
    </row>
    <row r="8" spans="1:9" s="2" customFormat="1" ht="22.5" customHeight="1">
      <c r="A8" s="140" t="s">
        <v>75</v>
      </c>
      <c r="B8" s="141">
        <v>0</v>
      </c>
      <c r="C8" s="141">
        <v>0</v>
      </c>
      <c r="D8" s="141">
        <v>0</v>
      </c>
      <c r="E8" s="141">
        <v>0</v>
      </c>
      <c r="F8" s="141">
        <v>3000</v>
      </c>
      <c r="G8" s="141">
        <v>0</v>
      </c>
      <c r="H8" s="144">
        <v>0</v>
      </c>
      <c r="I8" s="145"/>
    </row>
    <row r="9" spans="1:9" s="2" customFormat="1" ht="21" customHeight="1">
      <c r="A9" s="140" t="s">
        <v>76</v>
      </c>
      <c r="B9" s="141">
        <v>0</v>
      </c>
      <c r="C9" s="141">
        <v>0</v>
      </c>
      <c r="D9" s="141">
        <v>0</v>
      </c>
      <c r="E9" s="141">
        <v>100</v>
      </c>
      <c r="F9" s="141">
        <v>0</v>
      </c>
      <c r="G9" s="141">
        <v>0</v>
      </c>
      <c r="H9" s="144">
        <v>0</v>
      </c>
      <c r="I9" s="145"/>
    </row>
    <row r="10" spans="1:9" s="2" customFormat="1" ht="21" customHeight="1">
      <c r="A10" s="140" t="s">
        <v>77</v>
      </c>
      <c r="B10" s="141">
        <f>104390+8344</f>
        <v>112734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4">
        <v>0</v>
      </c>
      <c r="I10" s="145"/>
    </row>
    <row r="11" spans="1:9" s="2" customFormat="1" ht="22.5" customHeight="1">
      <c r="A11" s="42" t="s">
        <v>78</v>
      </c>
      <c r="B11" s="141">
        <v>0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4">
        <v>0</v>
      </c>
      <c r="I11" s="145"/>
    </row>
    <row r="12" spans="1:11" s="2" customFormat="1" ht="22.5" customHeight="1">
      <c r="A12" s="140" t="s">
        <v>79</v>
      </c>
      <c r="B12" s="141">
        <v>0</v>
      </c>
      <c r="C12" s="141">
        <v>0</v>
      </c>
      <c r="D12" s="141">
        <v>0</v>
      </c>
      <c r="E12" s="141">
        <v>14290</v>
      </c>
      <c r="F12" s="141">
        <v>0</v>
      </c>
      <c r="G12" s="141">
        <v>0</v>
      </c>
      <c r="H12" s="144">
        <v>0</v>
      </c>
      <c r="I12" s="145"/>
      <c r="K12" s="88"/>
    </row>
    <row r="13" spans="1:9" s="2" customFormat="1" ht="22.5" customHeight="1">
      <c r="A13" s="42" t="s">
        <v>80</v>
      </c>
      <c r="B13" s="141">
        <v>0</v>
      </c>
      <c r="C13" s="141">
        <v>0</v>
      </c>
      <c r="D13" s="141">
        <v>0</v>
      </c>
      <c r="E13" s="141">
        <v>124800</v>
      </c>
      <c r="F13" s="141">
        <v>0</v>
      </c>
      <c r="G13" s="141">
        <v>0</v>
      </c>
      <c r="H13" s="144">
        <v>1020000</v>
      </c>
      <c r="I13" s="145"/>
    </row>
    <row r="14" spans="1:9" s="2" customFormat="1" ht="9" customHeight="1" thickBot="1">
      <c r="A14" s="36"/>
      <c r="B14" s="37"/>
      <c r="C14" s="38"/>
      <c r="D14" s="38"/>
      <c r="E14" s="38"/>
      <c r="F14" s="38"/>
      <c r="G14" s="38"/>
      <c r="H14" s="90"/>
      <c r="I14" s="39"/>
    </row>
    <row r="15" spans="1:11" s="2" customFormat="1" ht="24" customHeight="1" thickBot="1">
      <c r="A15" s="45" t="s">
        <v>18</v>
      </c>
      <c r="B15" s="40">
        <f aca="true" t="shared" si="0" ref="B15:I15">SUM(B5:B14)</f>
        <v>112734</v>
      </c>
      <c r="C15" s="40">
        <f t="shared" si="0"/>
        <v>300</v>
      </c>
      <c r="D15" s="40">
        <f t="shared" si="0"/>
        <v>55000</v>
      </c>
      <c r="E15" s="40">
        <f t="shared" si="0"/>
        <v>208035</v>
      </c>
      <c r="F15" s="40">
        <f t="shared" si="0"/>
        <v>3000</v>
      </c>
      <c r="G15" s="40">
        <f t="shared" si="0"/>
        <v>900</v>
      </c>
      <c r="H15" s="40">
        <f t="shared" si="0"/>
        <v>1020000</v>
      </c>
      <c r="I15" s="41">
        <f t="shared" si="0"/>
        <v>0</v>
      </c>
      <c r="K15" s="88"/>
    </row>
    <row r="16" spans="1:11" s="2" customFormat="1" ht="39" customHeight="1" thickBot="1">
      <c r="A16" s="45" t="s">
        <v>66</v>
      </c>
      <c r="B16" s="181">
        <f>B15+C15+D15+E15+F15+G15+I15+H15</f>
        <v>1399969</v>
      </c>
      <c r="C16" s="182"/>
      <c r="D16" s="182"/>
      <c r="E16" s="182"/>
      <c r="F16" s="182"/>
      <c r="G16" s="182"/>
      <c r="H16" s="182"/>
      <c r="I16" s="183"/>
      <c r="K16" s="88"/>
    </row>
    <row r="17" spans="1:11" ht="12.75">
      <c r="A17" s="9"/>
      <c r="B17" s="9"/>
      <c r="C17" s="9"/>
      <c r="D17" s="13"/>
      <c r="E17" s="14"/>
      <c r="K17" s="10"/>
    </row>
    <row r="18" spans="1:5" ht="13.5" thickBot="1">
      <c r="A18" s="9"/>
      <c r="B18" s="9"/>
      <c r="C18" s="9"/>
      <c r="D18" s="13"/>
      <c r="E18" s="5"/>
    </row>
    <row r="19" spans="1:9" ht="22.5" customHeight="1" thickBot="1">
      <c r="A19" s="126" t="s">
        <v>9</v>
      </c>
      <c r="B19" s="184" t="s">
        <v>81</v>
      </c>
      <c r="C19" s="185"/>
      <c r="D19" s="185"/>
      <c r="E19" s="185"/>
      <c r="F19" s="185"/>
      <c r="G19" s="185"/>
      <c r="H19" s="185"/>
      <c r="I19" s="186"/>
    </row>
    <row r="20" spans="1:9" ht="59.25" customHeight="1" thickBot="1">
      <c r="A20" s="127" t="s">
        <v>10</v>
      </c>
      <c r="B20" s="128" t="s">
        <v>11</v>
      </c>
      <c r="C20" s="129" t="s">
        <v>12</v>
      </c>
      <c r="D20" s="130" t="s">
        <v>13</v>
      </c>
      <c r="E20" s="130" t="s">
        <v>14</v>
      </c>
      <c r="F20" s="130" t="s">
        <v>15</v>
      </c>
      <c r="G20" s="130" t="s">
        <v>16</v>
      </c>
      <c r="H20" s="131" t="s">
        <v>48</v>
      </c>
      <c r="I20" s="132" t="s">
        <v>17</v>
      </c>
    </row>
    <row r="21" spans="1:9" ht="29.25">
      <c r="A21" s="133" t="s">
        <v>73</v>
      </c>
      <c r="B21" s="134">
        <v>0</v>
      </c>
      <c r="C21" s="135">
        <v>0</v>
      </c>
      <c r="D21" s="136">
        <v>0</v>
      </c>
      <c r="E21" s="137">
        <v>68446</v>
      </c>
      <c r="F21" s="134">
        <v>0</v>
      </c>
      <c r="G21" s="134">
        <v>0</v>
      </c>
      <c r="H21" s="138">
        <v>0</v>
      </c>
      <c r="I21" s="139"/>
    </row>
    <row r="22" spans="1:9" ht="29.25">
      <c r="A22" s="42" t="s">
        <v>83</v>
      </c>
      <c r="B22" s="134"/>
      <c r="C22" s="135"/>
      <c r="D22" s="136"/>
      <c r="E22" s="156">
        <v>399</v>
      </c>
      <c r="F22" s="134"/>
      <c r="G22" s="134"/>
      <c r="H22" s="138"/>
      <c r="I22" s="139"/>
    </row>
    <row r="23" spans="1:9" ht="19.5">
      <c r="A23" s="140" t="s">
        <v>74</v>
      </c>
      <c r="B23" s="141">
        <v>0</v>
      </c>
      <c r="C23" s="142">
        <v>300</v>
      </c>
      <c r="D23" s="143">
        <v>55000</v>
      </c>
      <c r="E23" s="141">
        <v>0</v>
      </c>
      <c r="F23" s="141">
        <v>0</v>
      </c>
      <c r="G23" s="141">
        <v>900</v>
      </c>
      <c r="H23" s="144">
        <v>0</v>
      </c>
      <c r="I23" s="145"/>
    </row>
    <row r="24" spans="1:9" ht="19.5">
      <c r="A24" s="140" t="s">
        <v>75</v>
      </c>
      <c r="B24" s="141">
        <v>0</v>
      </c>
      <c r="C24" s="141">
        <v>0</v>
      </c>
      <c r="D24" s="141">
        <v>0</v>
      </c>
      <c r="E24" s="141">
        <v>0</v>
      </c>
      <c r="F24" s="141">
        <v>3000</v>
      </c>
      <c r="G24" s="141">
        <v>0</v>
      </c>
      <c r="H24" s="144">
        <v>0</v>
      </c>
      <c r="I24" s="145"/>
    </row>
    <row r="25" spans="1:9" ht="19.5">
      <c r="A25" s="140" t="s">
        <v>76</v>
      </c>
      <c r="B25" s="141">
        <v>0</v>
      </c>
      <c r="C25" s="141">
        <v>0</v>
      </c>
      <c r="D25" s="141">
        <v>0</v>
      </c>
      <c r="E25" s="141">
        <v>100</v>
      </c>
      <c r="F25" s="141">
        <v>0</v>
      </c>
      <c r="G25" s="141">
        <v>0</v>
      </c>
      <c r="H25" s="144">
        <v>0</v>
      </c>
      <c r="I25" s="145"/>
    </row>
    <row r="26" spans="1:9" ht="19.5">
      <c r="A26" s="140" t="s">
        <v>77</v>
      </c>
      <c r="B26" s="141">
        <f>104390+8344</f>
        <v>112734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4">
        <v>0</v>
      </c>
      <c r="I26" s="145"/>
    </row>
    <row r="27" spans="1:9" ht="19.5">
      <c r="A27" s="42" t="s">
        <v>78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4">
        <v>0</v>
      </c>
      <c r="I27" s="145"/>
    </row>
    <row r="28" spans="1:9" ht="19.5">
      <c r="A28" s="140" t="s">
        <v>79</v>
      </c>
      <c r="B28" s="141">
        <v>0</v>
      </c>
      <c r="C28" s="141">
        <v>0</v>
      </c>
      <c r="D28" s="141">
        <v>0</v>
      </c>
      <c r="E28" s="141">
        <v>14290</v>
      </c>
      <c r="F28" s="141">
        <v>0</v>
      </c>
      <c r="G28" s="141">
        <v>0</v>
      </c>
      <c r="H28" s="144">
        <v>0</v>
      </c>
      <c r="I28" s="145"/>
    </row>
    <row r="29" spans="1:9" ht="19.5">
      <c r="A29" s="42" t="s">
        <v>80</v>
      </c>
      <c r="B29" s="141">
        <v>0</v>
      </c>
      <c r="C29" s="141">
        <v>0</v>
      </c>
      <c r="D29" s="141">
        <v>0</v>
      </c>
      <c r="E29" s="141">
        <v>124800</v>
      </c>
      <c r="F29" s="141">
        <v>0</v>
      </c>
      <c r="G29" s="141">
        <v>0</v>
      </c>
      <c r="H29" s="144">
        <v>1020000</v>
      </c>
      <c r="I29" s="145"/>
    </row>
    <row r="30" spans="1:9" ht="13.5" thickBot="1">
      <c r="A30" s="146"/>
      <c r="B30" s="147"/>
      <c r="C30" s="148"/>
      <c r="D30" s="148"/>
      <c r="E30" s="148"/>
      <c r="F30" s="148"/>
      <c r="G30" s="149"/>
      <c r="H30" s="150"/>
      <c r="I30" s="151"/>
    </row>
    <row r="31" spans="1:9" ht="23.25" thickBot="1">
      <c r="A31" s="45" t="s">
        <v>18</v>
      </c>
      <c r="B31" s="152">
        <f aca="true" t="shared" si="1" ref="B31:I31">SUM(B21:B30)</f>
        <v>112734</v>
      </c>
      <c r="C31" s="152">
        <f t="shared" si="1"/>
        <v>300</v>
      </c>
      <c r="D31" s="152">
        <f t="shared" si="1"/>
        <v>55000</v>
      </c>
      <c r="E31" s="152">
        <f>SUM(E21:E30)</f>
        <v>208035</v>
      </c>
      <c r="F31" s="152">
        <f t="shared" si="1"/>
        <v>3000</v>
      </c>
      <c r="G31" s="152">
        <f t="shared" si="1"/>
        <v>900</v>
      </c>
      <c r="H31" s="152">
        <f t="shared" si="1"/>
        <v>1020000</v>
      </c>
      <c r="I31" s="153">
        <f t="shared" si="1"/>
        <v>0</v>
      </c>
    </row>
    <row r="32" spans="1:9" ht="23.25" thickBot="1">
      <c r="A32" s="45" t="s">
        <v>82</v>
      </c>
      <c r="B32" s="181">
        <f>B31+C31+D31+E31+F31+G31+I31+H31</f>
        <v>1399969</v>
      </c>
      <c r="C32" s="182"/>
      <c r="D32" s="182"/>
      <c r="E32" s="182"/>
      <c r="F32" s="182"/>
      <c r="G32" s="182"/>
      <c r="H32" s="182"/>
      <c r="I32" s="183"/>
    </row>
    <row r="33" spans="4:5" ht="13.5" thickBot="1">
      <c r="D33" s="154"/>
      <c r="E33" s="155"/>
    </row>
    <row r="34" spans="1:9" ht="24.75" thickBot="1">
      <c r="A34" s="126" t="s">
        <v>9</v>
      </c>
      <c r="B34" s="184" t="s">
        <v>84</v>
      </c>
      <c r="C34" s="185"/>
      <c r="D34" s="185"/>
      <c r="E34" s="185"/>
      <c r="F34" s="185"/>
      <c r="G34" s="185"/>
      <c r="H34" s="185"/>
      <c r="I34" s="186"/>
    </row>
    <row r="35" spans="1:9" ht="60.75" thickBot="1">
      <c r="A35" s="127" t="s">
        <v>10</v>
      </c>
      <c r="B35" s="128" t="s">
        <v>11</v>
      </c>
      <c r="C35" s="129" t="s">
        <v>12</v>
      </c>
      <c r="D35" s="130" t="s">
        <v>13</v>
      </c>
      <c r="E35" s="130" t="s">
        <v>14</v>
      </c>
      <c r="F35" s="130" t="s">
        <v>15</v>
      </c>
      <c r="G35" s="130" t="s">
        <v>16</v>
      </c>
      <c r="H35" s="131" t="s">
        <v>48</v>
      </c>
      <c r="I35" s="132" t="s">
        <v>17</v>
      </c>
    </row>
    <row r="36" spans="1:9" ht="29.25">
      <c r="A36" s="133" t="s">
        <v>73</v>
      </c>
      <c r="B36" s="134">
        <v>0</v>
      </c>
      <c r="C36" s="135">
        <v>0</v>
      </c>
      <c r="D36" s="136">
        <v>0</v>
      </c>
      <c r="E36" s="137">
        <v>68446</v>
      </c>
      <c r="F36" s="134">
        <v>0</v>
      </c>
      <c r="G36" s="134">
        <v>0</v>
      </c>
      <c r="H36" s="138">
        <v>0</v>
      </c>
      <c r="I36" s="139"/>
    </row>
    <row r="37" spans="1:9" ht="29.25">
      <c r="A37" s="42" t="s">
        <v>83</v>
      </c>
      <c r="B37" s="134"/>
      <c r="C37" s="135"/>
      <c r="D37" s="136"/>
      <c r="E37" s="156">
        <v>399</v>
      </c>
      <c r="F37" s="134"/>
      <c r="G37" s="134"/>
      <c r="H37" s="138"/>
      <c r="I37" s="139"/>
    </row>
    <row r="38" spans="1:9" ht="19.5">
      <c r="A38" s="140" t="s">
        <v>74</v>
      </c>
      <c r="B38" s="141">
        <v>0</v>
      </c>
      <c r="C38" s="142">
        <v>300</v>
      </c>
      <c r="D38" s="143">
        <v>55000</v>
      </c>
      <c r="E38" s="141">
        <v>0</v>
      </c>
      <c r="F38" s="141">
        <v>0</v>
      </c>
      <c r="G38" s="141">
        <v>900</v>
      </c>
      <c r="H38" s="144">
        <v>0</v>
      </c>
      <c r="I38" s="145"/>
    </row>
    <row r="39" spans="1:9" ht="19.5">
      <c r="A39" s="140" t="s">
        <v>75</v>
      </c>
      <c r="B39" s="141">
        <v>0</v>
      </c>
      <c r="C39" s="141">
        <v>0</v>
      </c>
      <c r="D39" s="141">
        <v>0</v>
      </c>
      <c r="E39" s="141">
        <v>0</v>
      </c>
      <c r="F39" s="141">
        <v>3000</v>
      </c>
      <c r="G39" s="141">
        <v>0</v>
      </c>
      <c r="H39" s="144">
        <v>0</v>
      </c>
      <c r="I39" s="145"/>
    </row>
    <row r="40" spans="1:9" ht="19.5">
      <c r="A40" s="140" t="s">
        <v>76</v>
      </c>
      <c r="B40" s="141">
        <v>0</v>
      </c>
      <c r="C40" s="141">
        <v>0</v>
      </c>
      <c r="D40" s="141">
        <v>0</v>
      </c>
      <c r="E40" s="141">
        <v>100</v>
      </c>
      <c r="F40" s="141">
        <v>0</v>
      </c>
      <c r="G40" s="141">
        <v>0</v>
      </c>
      <c r="H40" s="144">
        <v>0</v>
      </c>
      <c r="I40" s="145"/>
    </row>
    <row r="41" spans="1:9" ht="19.5">
      <c r="A41" s="140" t="s">
        <v>77</v>
      </c>
      <c r="B41" s="141">
        <f>104390+8344</f>
        <v>112734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4">
        <v>0</v>
      </c>
      <c r="I41" s="145"/>
    </row>
    <row r="42" spans="1:9" ht="19.5">
      <c r="A42" s="42" t="s">
        <v>78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4">
        <v>0</v>
      </c>
      <c r="I42" s="145"/>
    </row>
    <row r="43" spans="1:9" ht="19.5">
      <c r="A43" s="140" t="s">
        <v>79</v>
      </c>
      <c r="B43" s="141">
        <v>0</v>
      </c>
      <c r="C43" s="141">
        <v>0</v>
      </c>
      <c r="D43" s="141">
        <v>0</v>
      </c>
      <c r="E43" s="141">
        <v>14290</v>
      </c>
      <c r="F43" s="141">
        <v>0</v>
      </c>
      <c r="G43" s="141">
        <v>0</v>
      </c>
      <c r="H43" s="144">
        <v>0</v>
      </c>
      <c r="I43" s="145"/>
    </row>
    <row r="44" spans="1:9" ht="20.25" thickBot="1">
      <c r="A44" s="42" t="s">
        <v>80</v>
      </c>
      <c r="B44" s="141">
        <v>0</v>
      </c>
      <c r="C44" s="141">
        <v>0</v>
      </c>
      <c r="D44" s="141">
        <v>0</v>
      </c>
      <c r="E44" s="141">
        <v>124800</v>
      </c>
      <c r="F44" s="141">
        <v>0</v>
      </c>
      <c r="G44" s="141">
        <v>0</v>
      </c>
      <c r="H44" s="144">
        <v>1020000</v>
      </c>
      <c r="I44" s="145"/>
    </row>
    <row r="45" spans="1:9" ht="23.25" thickBot="1">
      <c r="A45" s="45" t="s">
        <v>18</v>
      </c>
      <c r="B45" s="152">
        <f aca="true" t="shared" si="2" ref="B45:I45">SUM(B36:B44)</f>
        <v>112734</v>
      </c>
      <c r="C45" s="152">
        <f t="shared" si="2"/>
        <v>300</v>
      </c>
      <c r="D45" s="152">
        <f t="shared" si="2"/>
        <v>55000</v>
      </c>
      <c r="E45" s="152">
        <f t="shared" si="2"/>
        <v>208035</v>
      </c>
      <c r="F45" s="152">
        <f t="shared" si="2"/>
        <v>3000</v>
      </c>
      <c r="G45" s="152">
        <f t="shared" si="2"/>
        <v>900</v>
      </c>
      <c r="H45" s="152">
        <f t="shared" si="2"/>
        <v>1020000</v>
      </c>
      <c r="I45" s="153">
        <f t="shared" si="2"/>
        <v>0</v>
      </c>
    </row>
    <row r="46" spans="1:9" ht="23.25" thickBot="1">
      <c r="A46" s="45" t="s">
        <v>85</v>
      </c>
      <c r="B46" s="181">
        <f>B45+C45+D45+E45+F45+G45+I45+H45</f>
        <v>1399969</v>
      </c>
      <c r="C46" s="182"/>
      <c r="D46" s="182"/>
      <c r="E46" s="182"/>
      <c r="F46" s="182"/>
      <c r="G46" s="182"/>
      <c r="H46" s="182"/>
      <c r="I46" s="183"/>
    </row>
  </sheetData>
  <sheetProtection/>
  <mergeCells count="7">
    <mergeCell ref="B46:I46"/>
    <mergeCell ref="A1:I1"/>
    <mergeCell ref="B3:I3"/>
    <mergeCell ref="B16:I16"/>
    <mergeCell ref="B19:I19"/>
    <mergeCell ref="B32:I32"/>
    <mergeCell ref="B34:I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SheetLayoutView="100" zoomScalePageLayoutView="0" workbookViewId="0" topLeftCell="A1">
      <selection activeCell="B56" sqref="B56"/>
    </sheetView>
  </sheetViews>
  <sheetFormatPr defaultColWidth="11.421875" defaultRowHeight="12.75"/>
  <cols>
    <col min="1" max="1" width="8.28125" style="32" customWidth="1"/>
    <col min="2" max="2" width="28.28125" style="33" customWidth="1"/>
    <col min="3" max="3" width="9.140625" style="3" customWidth="1"/>
    <col min="4" max="4" width="8.00390625" style="3" customWidth="1"/>
    <col min="5" max="5" width="8.42187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8.8515625" style="3" customWidth="1"/>
    <col min="14" max="14" width="7.28125" style="3" customWidth="1"/>
    <col min="15" max="15" width="11.140625" style="3" customWidth="1"/>
    <col min="16" max="16" width="7.28125" style="3" customWidth="1"/>
    <col min="17" max="17" width="10.421875" style="3" customWidth="1"/>
    <col min="18" max="18" width="10.7109375" style="112" customWidth="1"/>
    <col min="19" max="19" width="10.7109375" style="122" customWidth="1"/>
    <col min="20" max="20" width="10.140625" style="122" customWidth="1"/>
    <col min="21" max="16384" width="11.421875" style="1" customWidth="1"/>
  </cols>
  <sheetData>
    <row r="1" spans="1:20" ht="18">
      <c r="A1" s="187" t="s">
        <v>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14"/>
      <c r="T1" s="7" t="s">
        <v>91</v>
      </c>
    </row>
    <row r="2" spans="1:20" s="5" customFormat="1" ht="65.25" customHeight="1">
      <c r="A2" s="4" t="s">
        <v>19</v>
      </c>
      <c r="B2" s="34" t="s">
        <v>20</v>
      </c>
      <c r="C2" s="34" t="s">
        <v>51</v>
      </c>
      <c r="D2" s="34" t="s">
        <v>38</v>
      </c>
      <c r="E2" s="34" t="s">
        <v>39</v>
      </c>
      <c r="F2" s="34" t="s">
        <v>12</v>
      </c>
      <c r="G2" s="34" t="s">
        <v>50</v>
      </c>
      <c r="H2" s="34" t="s">
        <v>43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69</v>
      </c>
      <c r="N2" s="34" t="s">
        <v>21</v>
      </c>
      <c r="O2" s="34" t="s">
        <v>16</v>
      </c>
      <c r="P2" s="34" t="s">
        <v>40</v>
      </c>
      <c r="Q2" s="34" t="s">
        <v>47</v>
      </c>
      <c r="R2" s="92" t="s">
        <v>67</v>
      </c>
      <c r="S2" s="115" t="s">
        <v>71</v>
      </c>
      <c r="T2" s="115" t="s">
        <v>72</v>
      </c>
    </row>
    <row r="3" spans="1:20" ht="12.75">
      <c r="A3" s="48"/>
      <c r="B3" s="4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03"/>
      <c r="S3" s="77"/>
      <c r="T3" s="77"/>
    </row>
    <row r="4" spans="1:20" s="5" customFormat="1" ht="13.5" thickBot="1">
      <c r="A4" s="56"/>
      <c r="B4" s="76" t="s">
        <v>32</v>
      </c>
      <c r="C4" s="57">
        <f aca="true" t="shared" si="0" ref="C4:R4">+C15+C24+C34+C40+C52+C46</f>
        <v>1401969</v>
      </c>
      <c r="D4" s="57">
        <f t="shared" si="0"/>
        <v>28364</v>
      </c>
      <c r="E4" s="57">
        <f t="shared" si="0"/>
        <v>40481</v>
      </c>
      <c r="F4" s="57">
        <f t="shared" si="0"/>
        <v>300</v>
      </c>
      <c r="G4" s="57">
        <f t="shared" si="0"/>
        <v>0</v>
      </c>
      <c r="H4" s="57">
        <f t="shared" si="0"/>
        <v>55000</v>
      </c>
      <c r="I4" s="57">
        <f t="shared" si="0"/>
        <v>113000</v>
      </c>
      <c r="J4" s="57">
        <f t="shared" si="0"/>
        <v>3800</v>
      </c>
      <c r="K4" s="57">
        <f t="shared" si="0"/>
        <v>8000</v>
      </c>
      <c r="L4" s="57">
        <f t="shared" si="0"/>
        <v>100</v>
      </c>
      <c r="M4" s="57">
        <f t="shared" si="0"/>
        <v>14290</v>
      </c>
      <c r="N4" s="57">
        <f t="shared" si="0"/>
        <v>3000</v>
      </c>
      <c r="O4" s="57">
        <f t="shared" si="0"/>
        <v>900</v>
      </c>
      <c r="P4" s="57">
        <f t="shared" si="0"/>
        <v>112734</v>
      </c>
      <c r="Q4" s="57">
        <f t="shared" si="0"/>
        <v>1020000</v>
      </c>
      <c r="R4" s="113">
        <f t="shared" si="0"/>
        <v>2000</v>
      </c>
      <c r="S4" s="116">
        <f>+C4</f>
        <v>1401969</v>
      </c>
      <c r="T4" s="116">
        <f>+S4</f>
        <v>1401969</v>
      </c>
    </row>
    <row r="5" spans="1:20" s="5" customFormat="1" ht="13.5" thickTop="1">
      <c r="A5" s="68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62"/>
      <c r="S5" s="119"/>
      <c r="T5" s="119"/>
    </row>
    <row r="6" spans="1:20" ht="12.75">
      <c r="A6" s="99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04"/>
      <c r="S6" s="117"/>
      <c r="T6" s="117"/>
    </row>
    <row r="7" spans="1:20" s="5" customFormat="1" ht="13.5" thickBot="1">
      <c r="A7" s="58"/>
      <c r="B7" s="59" t="s">
        <v>31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05"/>
      <c r="S7" s="118"/>
      <c r="T7" s="118"/>
    </row>
    <row r="8" spans="1:20" s="5" customFormat="1" ht="81" customHeight="1" thickBot="1" thickTop="1">
      <c r="A8" s="63" t="s">
        <v>53</v>
      </c>
      <c r="B8" s="64" t="s">
        <v>54</v>
      </c>
      <c r="C8" s="34" t="s">
        <v>51</v>
      </c>
      <c r="D8" s="34" t="s">
        <v>38</v>
      </c>
      <c r="E8" s="34" t="s">
        <v>39</v>
      </c>
      <c r="F8" s="34" t="s">
        <v>12</v>
      </c>
      <c r="G8" s="34" t="s">
        <v>42</v>
      </c>
      <c r="H8" s="34" t="s">
        <v>13</v>
      </c>
      <c r="I8" s="34" t="s">
        <v>34</v>
      </c>
      <c r="J8" s="34" t="s">
        <v>35</v>
      </c>
      <c r="K8" s="34" t="s">
        <v>36</v>
      </c>
      <c r="L8" s="34" t="s">
        <v>37</v>
      </c>
      <c r="M8" s="34" t="s">
        <v>69</v>
      </c>
      <c r="N8" s="34" t="s">
        <v>21</v>
      </c>
      <c r="O8" s="34" t="s">
        <v>16</v>
      </c>
      <c r="P8" s="34" t="s">
        <v>40</v>
      </c>
      <c r="Q8" s="34" t="s">
        <v>47</v>
      </c>
      <c r="R8" s="92" t="s">
        <v>67</v>
      </c>
      <c r="S8" s="115" t="s">
        <v>71</v>
      </c>
      <c r="T8" s="115" t="s">
        <v>72</v>
      </c>
    </row>
    <row r="9" spans="1:20" s="5" customFormat="1" ht="13.5" thickTop="1">
      <c r="A9" s="53">
        <v>3</v>
      </c>
      <c r="B9" s="61" t="s">
        <v>22</v>
      </c>
      <c r="C9" s="62">
        <f>SUM(D9:Q9)</f>
        <v>68446</v>
      </c>
      <c r="D9" s="62">
        <f aca="true" t="shared" si="1" ref="D9:L9">+D10+D11+D12</f>
        <v>27965</v>
      </c>
      <c r="E9" s="62">
        <f t="shared" si="1"/>
        <v>40481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/>
      <c r="N9" s="62">
        <f>+N10+N11+N12</f>
        <v>0</v>
      </c>
      <c r="O9" s="62">
        <f>+O10+O11+O12</f>
        <v>0</v>
      </c>
      <c r="P9" s="62">
        <f>+P10+P11+P12</f>
        <v>0</v>
      </c>
      <c r="Q9" s="62">
        <f>+Q10+Q11+Q12</f>
        <v>0</v>
      </c>
      <c r="R9" s="100">
        <f>+R10+R11+R12</f>
        <v>0</v>
      </c>
      <c r="S9" s="96">
        <f>+C9</f>
        <v>68446</v>
      </c>
      <c r="T9" s="96">
        <f>+S9</f>
        <v>68446</v>
      </c>
    </row>
    <row r="10" spans="1:20" s="5" customFormat="1" ht="12.75">
      <c r="A10" s="48">
        <v>31</v>
      </c>
      <c r="B10" s="50" t="s">
        <v>23</v>
      </c>
      <c r="C10" s="47">
        <f>SUM(D10:Q10)</f>
        <v>0</v>
      </c>
      <c r="D10" s="47">
        <v>0</v>
      </c>
      <c r="E10" s="47"/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/>
      <c r="N10" s="47">
        <v>0</v>
      </c>
      <c r="O10" s="47">
        <v>0</v>
      </c>
      <c r="P10" s="47">
        <v>0</v>
      </c>
      <c r="Q10" s="47">
        <v>0</v>
      </c>
      <c r="R10" s="101"/>
      <c r="S10" s="78"/>
      <c r="T10" s="78"/>
    </row>
    <row r="11" spans="1:20" s="5" customFormat="1" ht="12.75">
      <c r="A11" s="48">
        <v>32</v>
      </c>
      <c r="B11" s="50" t="s">
        <v>24</v>
      </c>
      <c r="C11" s="47">
        <v>68446</v>
      </c>
      <c r="D11" s="47">
        <v>27965</v>
      </c>
      <c r="E11" s="47">
        <v>40481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/>
      <c r="N11" s="47">
        <v>0</v>
      </c>
      <c r="O11" s="47">
        <v>0</v>
      </c>
      <c r="P11" s="47">
        <v>0</v>
      </c>
      <c r="Q11" s="47">
        <v>0</v>
      </c>
      <c r="R11" s="101">
        <v>0</v>
      </c>
      <c r="S11" s="96">
        <f>+C11</f>
        <v>68446</v>
      </c>
      <c r="T11" s="96">
        <f>+S11</f>
        <v>68446</v>
      </c>
    </row>
    <row r="12" spans="1:20" s="5" customFormat="1" ht="12.75">
      <c r="A12" s="48">
        <v>34</v>
      </c>
      <c r="B12" s="50" t="s">
        <v>25</v>
      </c>
      <c r="C12" s="47">
        <f>SUM(D12:R12)</f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/>
      <c r="N12" s="47">
        <v>0</v>
      </c>
      <c r="O12" s="47">
        <v>0</v>
      </c>
      <c r="P12" s="47">
        <v>0</v>
      </c>
      <c r="Q12" s="47">
        <v>0</v>
      </c>
      <c r="R12" s="101">
        <v>0</v>
      </c>
      <c r="S12" s="78">
        <v>0</v>
      </c>
      <c r="T12" s="78">
        <v>0</v>
      </c>
    </row>
    <row r="13" spans="1:20" s="5" customFormat="1" ht="22.5">
      <c r="A13" s="48">
        <v>4</v>
      </c>
      <c r="B13" s="50" t="s">
        <v>26</v>
      </c>
      <c r="C13" s="47">
        <f>SUM(D13:R13)</f>
        <v>399</v>
      </c>
      <c r="D13" s="47">
        <f>+D14</f>
        <v>399</v>
      </c>
      <c r="E13" s="47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/>
      <c r="N13" s="47">
        <v>0</v>
      </c>
      <c r="O13" s="47">
        <v>0</v>
      </c>
      <c r="P13" s="47">
        <v>0</v>
      </c>
      <c r="Q13" s="47">
        <v>0</v>
      </c>
      <c r="R13" s="101">
        <v>0</v>
      </c>
      <c r="S13" s="78">
        <f>+C13</f>
        <v>399</v>
      </c>
      <c r="T13" s="78">
        <f>+S13</f>
        <v>399</v>
      </c>
    </row>
    <row r="14" spans="1:20" s="5" customFormat="1" ht="23.25" thickBot="1">
      <c r="A14" s="58">
        <v>42</v>
      </c>
      <c r="B14" s="59" t="s">
        <v>27</v>
      </c>
      <c r="C14" s="60">
        <v>399</v>
      </c>
      <c r="D14" s="60">
        <v>399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/>
      <c r="N14" s="60">
        <v>0</v>
      </c>
      <c r="O14" s="60">
        <v>0</v>
      </c>
      <c r="P14" s="60">
        <v>0</v>
      </c>
      <c r="Q14" s="60"/>
      <c r="R14" s="105">
        <v>0</v>
      </c>
      <c r="S14" s="78">
        <f>+C14</f>
        <v>399</v>
      </c>
      <c r="T14" s="78">
        <f>+S14</f>
        <v>399</v>
      </c>
    </row>
    <row r="15" spans="1:20" s="5" customFormat="1" ht="14.25" thickBot="1" thickTop="1">
      <c r="A15" s="66"/>
      <c r="B15" s="67" t="s">
        <v>33</v>
      </c>
      <c r="C15" s="65">
        <f>SUM(D15:R15)</f>
        <v>68845</v>
      </c>
      <c r="D15" s="65">
        <f>+D9+D13</f>
        <v>28364</v>
      </c>
      <c r="E15" s="65">
        <f>+E9+E13</f>
        <v>40481</v>
      </c>
      <c r="F15" s="65">
        <v>0</v>
      </c>
      <c r="G15" s="65"/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/>
      <c r="N15" s="65">
        <v>0</v>
      </c>
      <c r="O15" s="65">
        <v>0</v>
      </c>
      <c r="P15" s="65">
        <v>0</v>
      </c>
      <c r="Q15" s="65">
        <v>0</v>
      </c>
      <c r="R15" s="102">
        <v>0</v>
      </c>
      <c r="S15" s="98">
        <f>+C15</f>
        <v>68845</v>
      </c>
      <c r="T15" s="98">
        <f>+S15</f>
        <v>68845</v>
      </c>
    </row>
    <row r="16" spans="1:20" ht="30.75" customHeight="1" thickBot="1" thickTop="1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06"/>
      <c r="S16" s="97"/>
      <c r="T16" s="97"/>
    </row>
    <row r="17" spans="1:20" s="5" customFormat="1" ht="79.5" customHeight="1" thickBot="1" thickTop="1">
      <c r="A17" s="63" t="s">
        <v>55</v>
      </c>
      <c r="B17" s="64" t="s">
        <v>56</v>
      </c>
      <c r="C17" s="34" t="s">
        <v>51</v>
      </c>
      <c r="D17" s="34" t="s">
        <v>38</v>
      </c>
      <c r="E17" s="34" t="s">
        <v>39</v>
      </c>
      <c r="F17" s="34" t="s">
        <v>12</v>
      </c>
      <c r="G17" s="34" t="s">
        <v>50</v>
      </c>
      <c r="H17" s="34" t="s">
        <v>43</v>
      </c>
      <c r="I17" s="34" t="s">
        <v>34</v>
      </c>
      <c r="J17" s="34" t="s">
        <v>35</v>
      </c>
      <c r="K17" s="34" t="s">
        <v>36</v>
      </c>
      <c r="L17" s="34" t="s">
        <v>37</v>
      </c>
      <c r="M17" s="34" t="s">
        <v>69</v>
      </c>
      <c r="N17" s="34" t="s">
        <v>21</v>
      </c>
      <c r="O17" s="34" t="s">
        <v>16</v>
      </c>
      <c r="P17" s="34" t="s">
        <v>40</v>
      </c>
      <c r="Q17" s="34" t="s">
        <v>47</v>
      </c>
      <c r="R17" s="92" t="s">
        <v>67</v>
      </c>
      <c r="S17" s="115" t="s">
        <v>71</v>
      </c>
      <c r="T17" s="115" t="s">
        <v>72</v>
      </c>
    </row>
    <row r="18" spans="1:20" s="5" customFormat="1" ht="13.5" thickTop="1">
      <c r="A18" s="53">
        <v>3</v>
      </c>
      <c r="B18" s="61" t="s">
        <v>22</v>
      </c>
      <c r="C18" s="62">
        <v>106117</v>
      </c>
      <c r="D18" s="62">
        <v>0</v>
      </c>
      <c r="E18" s="62"/>
      <c r="F18" s="62">
        <v>0</v>
      </c>
      <c r="G18" s="62">
        <v>0</v>
      </c>
      <c r="H18" s="62">
        <v>21167</v>
      </c>
      <c r="I18" s="62">
        <v>0</v>
      </c>
      <c r="J18" s="62">
        <v>0</v>
      </c>
      <c r="K18" s="62">
        <v>4350</v>
      </c>
      <c r="L18" s="62">
        <v>0</v>
      </c>
      <c r="M18" s="62">
        <v>0</v>
      </c>
      <c r="N18" s="62">
        <v>0</v>
      </c>
      <c r="O18" s="62">
        <v>0</v>
      </c>
      <c r="P18" s="62">
        <v>80600</v>
      </c>
      <c r="Q18" s="62">
        <v>0</v>
      </c>
      <c r="R18" s="100">
        <v>0</v>
      </c>
      <c r="S18" s="96">
        <v>106117</v>
      </c>
      <c r="T18" s="96">
        <v>106117</v>
      </c>
    </row>
    <row r="19" spans="1:20" s="5" customFormat="1" ht="12.75">
      <c r="A19" s="48">
        <v>31</v>
      </c>
      <c r="B19" s="50" t="s">
        <v>23</v>
      </c>
      <c r="C19" s="47">
        <v>99350</v>
      </c>
      <c r="D19" s="47">
        <v>0</v>
      </c>
      <c r="E19" s="47"/>
      <c r="F19" s="47">
        <v>0</v>
      </c>
      <c r="G19" s="47">
        <v>0</v>
      </c>
      <c r="H19" s="47">
        <v>16100</v>
      </c>
      <c r="I19" s="47">
        <v>0</v>
      </c>
      <c r="J19" s="47">
        <v>0</v>
      </c>
      <c r="K19" s="47">
        <v>4250</v>
      </c>
      <c r="L19" s="47">
        <v>0</v>
      </c>
      <c r="M19" s="47">
        <v>0</v>
      </c>
      <c r="N19" s="47">
        <v>0</v>
      </c>
      <c r="O19" s="47">
        <v>0</v>
      </c>
      <c r="P19" s="47">
        <v>79000</v>
      </c>
      <c r="Q19" s="47">
        <v>0</v>
      </c>
      <c r="R19" s="101">
        <v>0</v>
      </c>
      <c r="S19" s="96">
        <v>99350</v>
      </c>
      <c r="T19" s="96">
        <v>99350</v>
      </c>
    </row>
    <row r="20" spans="1:20" s="5" customFormat="1" ht="12.75">
      <c r="A20" s="48">
        <v>32</v>
      </c>
      <c r="B20" s="50" t="s">
        <v>24</v>
      </c>
      <c r="C20" s="47">
        <v>6767</v>
      </c>
      <c r="D20" s="47">
        <v>0</v>
      </c>
      <c r="E20" s="47">
        <v>0</v>
      </c>
      <c r="F20" s="47">
        <v>0</v>
      </c>
      <c r="G20" s="47">
        <v>0</v>
      </c>
      <c r="H20" s="47">
        <v>5067</v>
      </c>
      <c r="I20" s="47">
        <v>0</v>
      </c>
      <c r="J20" s="47">
        <v>0</v>
      </c>
      <c r="K20" s="47">
        <v>100</v>
      </c>
      <c r="L20" s="47">
        <v>0</v>
      </c>
      <c r="M20" s="47">
        <v>0</v>
      </c>
      <c r="N20" s="47">
        <v>0</v>
      </c>
      <c r="O20" s="47">
        <v>0</v>
      </c>
      <c r="P20" s="47">
        <v>1600</v>
      </c>
      <c r="Q20" s="47">
        <v>0</v>
      </c>
      <c r="R20" s="101">
        <v>0</v>
      </c>
      <c r="S20" s="78">
        <v>6767</v>
      </c>
      <c r="T20" s="78">
        <v>6767</v>
      </c>
    </row>
    <row r="21" spans="1:20" s="5" customFormat="1" ht="12.75">
      <c r="A21" s="48">
        <v>34</v>
      </c>
      <c r="B21" s="50" t="s">
        <v>25</v>
      </c>
      <c r="C21" s="47">
        <f>SUM(D21:R21)</f>
        <v>0</v>
      </c>
      <c r="D21" s="47">
        <v>0</v>
      </c>
      <c r="E21" s="47"/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/>
      <c r="N21" s="47">
        <v>0</v>
      </c>
      <c r="O21" s="47">
        <v>0</v>
      </c>
      <c r="P21" s="47">
        <v>0</v>
      </c>
      <c r="Q21" s="47"/>
      <c r="R21" s="101">
        <v>0</v>
      </c>
      <c r="S21" s="78">
        <v>0</v>
      </c>
      <c r="T21" s="78">
        <v>0</v>
      </c>
    </row>
    <row r="22" spans="1:20" ht="22.5">
      <c r="A22" s="48">
        <v>4</v>
      </c>
      <c r="B22" s="50" t="s">
        <v>26</v>
      </c>
      <c r="C22" s="47">
        <v>3956</v>
      </c>
      <c r="D22" s="47">
        <v>0</v>
      </c>
      <c r="E22" s="47">
        <v>0</v>
      </c>
      <c r="F22" s="47">
        <v>0</v>
      </c>
      <c r="G22" s="47">
        <v>0</v>
      </c>
      <c r="H22" s="47">
        <v>3956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101">
        <v>0</v>
      </c>
      <c r="S22" s="78">
        <v>3956</v>
      </c>
      <c r="T22" s="78">
        <v>3956</v>
      </c>
    </row>
    <row r="23" spans="1:20" ht="23.25" thickBot="1">
      <c r="A23" s="48">
        <v>42</v>
      </c>
      <c r="B23" s="50" t="s">
        <v>27</v>
      </c>
      <c r="C23" s="47">
        <v>3956</v>
      </c>
      <c r="D23" s="47">
        <v>0</v>
      </c>
      <c r="E23" s="47">
        <v>0</v>
      </c>
      <c r="F23" s="47">
        <v>0</v>
      </c>
      <c r="G23" s="47">
        <v>0</v>
      </c>
      <c r="H23" s="47">
        <v>3956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101">
        <v>0</v>
      </c>
      <c r="S23" s="78">
        <v>3956</v>
      </c>
      <c r="T23" s="78">
        <v>3956</v>
      </c>
    </row>
    <row r="24" spans="1:20" ht="14.25" thickBot="1" thickTop="1">
      <c r="A24" s="72"/>
      <c r="B24" s="67" t="s">
        <v>33</v>
      </c>
      <c r="C24" s="65">
        <f>SUM(D24:R24)</f>
        <v>110073</v>
      </c>
      <c r="D24" s="65">
        <f aca="true" t="shared" si="2" ref="D24:R24">+D18+D22</f>
        <v>0</v>
      </c>
      <c r="E24" s="65">
        <f t="shared" si="2"/>
        <v>0</v>
      </c>
      <c r="F24" s="65">
        <f t="shared" si="2"/>
        <v>0</v>
      </c>
      <c r="G24" s="65">
        <f t="shared" si="2"/>
        <v>0</v>
      </c>
      <c r="H24" s="65">
        <f t="shared" si="2"/>
        <v>25123</v>
      </c>
      <c r="I24" s="65">
        <f t="shared" si="2"/>
        <v>0</v>
      </c>
      <c r="J24" s="65">
        <f t="shared" si="2"/>
        <v>0</v>
      </c>
      <c r="K24" s="65">
        <f t="shared" si="2"/>
        <v>4350</v>
      </c>
      <c r="L24" s="65">
        <f t="shared" si="2"/>
        <v>0</v>
      </c>
      <c r="M24" s="65">
        <f t="shared" si="2"/>
        <v>0</v>
      </c>
      <c r="N24" s="65">
        <f t="shared" si="2"/>
        <v>0</v>
      </c>
      <c r="O24" s="65">
        <f t="shared" si="2"/>
        <v>0</v>
      </c>
      <c r="P24" s="65">
        <f t="shared" si="2"/>
        <v>80600</v>
      </c>
      <c r="Q24" s="65">
        <f t="shared" si="2"/>
        <v>0</v>
      </c>
      <c r="R24" s="102">
        <f t="shared" si="2"/>
        <v>0</v>
      </c>
      <c r="S24" s="98">
        <f>+C24</f>
        <v>110073</v>
      </c>
      <c r="T24" s="98">
        <f>+S24</f>
        <v>110073</v>
      </c>
    </row>
    <row r="25" spans="1:20" ht="29.25" customHeight="1" thickBot="1" thickTop="1">
      <c r="A25" s="71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104"/>
      <c r="S25" s="117"/>
      <c r="T25" s="117"/>
    </row>
    <row r="26" spans="1:20" s="5" customFormat="1" ht="80.25" thickBot="1" thickTop="1">
      <c r="A26" s="63" t="s">
        <v>57</v>
      </c>
      <c r="B26" s="64" t="s">
        <v>58</v>
      </c>
      <c r="C26" s="95" t="s">
        <v>51</v>
      </c>
      <c r="D26" s="95" t="s">
        <v>38</v>
      </c>
      <c r="E26" s="95" t="s">
        <v>39</v>
      </c>
      <c r="F26" s="95" t="s">
        <v>12</v>
      </c>
      <c r="G26" s="95" t="s">
        <v>50</v>
      </c>
      <c r="H26" s="95" t="s">
        <v>43</v>
      </c>
      <c r="I26" s="95" t="s">
        <v>34</v>
      </c>
      <c r="J26" s="95" t="s">
        <v>35</v>
      </c>
      <c r="K26" s="95" t="s">
        <v>36</v>
      </c>
      <c r="L26" s="95" t="s">
        <v>37</v>
      </c>
      <c r="M26" s="34" t="s">
        <v>69</v>
      </c>
      <c r="N26" s="95" t="s">
        <v>21</v>
      </c>
      <c r="O26" s="95" t="s">
        <v>16</v>
      </c>
      <c r="P26" s="95" t="s">
        <v>40</v>
      </c>
      <c r="Q26" s="95" t="s">
        <v>47</v>
      </c>
      <c r="R26" s="92" t="s">
        <v>67</v>
      </c>
      <c r="S26" s="115" t="s">
        <v>71</v>
      </c>
      <c r="T26" s="115" t="s">
        <v>72</v>
      </c>
    </row>
    <row r="27" spans="1:20" s="5" customFormat="1" ht="13.5" thickTop="1">
      <c r="A27" s="53">
        <v>3</v>
      </c>
      <c r="B27" s="61" t="s">
        <v>22</v>
      </c>
      <c r="C27" s="62">
        <v>135751</v>
      </c>
      <c r="D27" s="62">
        <v>0</v>
      </c>
      <c r="E27" s="62">
        <v>0</v>
      </c>
      <c r="F27" s="62">
        <v>300</v>
      </c>
      <c r="G27" s="62">
        <v>0</v>
      </c>
      <c r="H27" s="62">
        <v>26236</v>
      </c>
      <c r="I27" s="62">
        <v>96175</v>
      </c>
      <c r="J27" s="62">
        <v>3800</v>
      </c>
      <c r="K27" s="62">
        <v>3650</v>
      </c>
      <c r="L27" s="62">
        <v>100</v>
      </c>
      <c r="M27" s="62">
        <v>0</v>
      </c>
      <c r="N27" s="62">
        <v>500</v>
      </c>
      <c r="O27" s="62">
        <v>490</v>
      </c>
      <c r="P27" s="62">
        <v>2500</v>
      </c>
      <c r="Q27" s="62">
        <v>0</v>
      </c>
      <c r="R27" s="100">
        <v>2000</v>
      </c>
      <c r="S27" s="96">
        <v>135751</v>
      </c>
      <c r="T27" s="96">
        <v>135751</v>
      </c>
    </row>
    <row r="28" spans="1:20" s="5" customFormat="1" ht="12.75">
      <c r="A28" s="48">
        <v>31</v>
      </c>
      <c r="B28" s="50" t="s">
        <v>23</v>
      </c>
      <c r="C28" s="47">
        <v>3632</v>
      </c>
      <c r="D28" s="47">
        <v>0</v>
      </c>
      <c r="E28" s="47">
        <v>0</v>
      </c>
      <c r="F28" s="47">
        <v>0</v>
      </c>
      <c r="G28" s="47">
        <v>0</v>
      </c>
      <c r="H28" s="47">
        <v>517</v>
      </c>
      <c r="I28" s="157">
        <v>800</v>
      </c>
      <c r="J28" s="47">
        <v>310</v>
      </c>
      <c r="K28" s="47">
        <v>0</v>
      </c>
      <c r="L28" s="47">
        <v>5</v>
      </c>
      <c r="M28" s="47">
        <v>0</v>
      </c>
      <c r="N28" s="47">
        <v>0</v>
      </c>
      <c r="O28" s="47">
        <v>0</v>
      </c>
      <c r="P28" s="47">
        <v>2000</v>
      </c>
      <c r="Q28" s="47">
        <v>0</v>
      </c>
      <c r="R28" s="101">
        <v>0</v>
      </c>
      <c r="S28" s="96">
        <v>3632</v>
      </c>
      <c r="T28" s="96">
        <v>3632</v>
      </c>
    </row>
    <row r="29" spans="1:20" s="5" customFormat="1" ht="12.75">
      <c r="A29" s="48">
        <v>32</v>
      </c>
      <c r="B29" s="50" t="s">
        <v>24</v>
      </c>
      <c r="C29" s="47">
        <v>120428</v>
      </c>
      <c r="D29" s="47">
        <v>0</v>
      </c>
      <c r="E29" s="78">
        <v>0</v>
      </c>
      <c r="F29" s="78">
        <v>300</v>
      </c>
      <c r="G29" s="78">
        <v>0</v>
      </c>
      <c r="H29" s="78">
        <v>25028</v>
      </c>
      <c r="I29" s="78">
        <v>84375</v>
      </c>
      <c r="J29" s="78">
        <v>3490</v>
      </c>
      <c r="K29" s="78">
        <v>3650</v>
      </c>
      <c r="L29" s="78">
        <v>95</v>
      </c>
      <c r="M29" s="78">
        <v>0</v>
      </c>
      <c r="N29" s="78">
        <v>500</v>
      </c>
      <c r="O29" s="78">
        <v>490</v>
      </c>
      <c r="P29" s="78">
        <v>500</v>
      </c>
      <c r="Q29" s="47">
        <v>0</v>
      </c>
      <c r="R29" s="109">
        <v>2000</v>
      </c>
      <c r="S29" s="78">
        <v>120428</v>
      </c>
      <c r="T29" s="78">
        <v>120428</v>
      </c>
    </row>
    <row r="30" spans="1:20" s="5" customFormat="1" ht="12.75">
      <c r="A30" s="48">
        <v>34</v>
      </c>
      <c r="B30" s="50" t="s">
        <v>25</v>
      </c>
      <c r="C30" s="47">
        <v>27</v>
      </c>
      <c r="D30" s="47">
        <v>0</v>
      </c>
      <c r="E30" s="78">
        <v>0</v>
      </c>
      <c r="F30" s="158">
        <v>0</v>
      </c>
      <c r="G30" s="158">
        <v>0</v>
      </c>
      <c r="H30" s="158">
        <v>27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7">
        <v>0</v>
      </c>
      <c r="R30" s="101">
        <v>0</v>
      </c>
      <c r="S30" s="78">
        <v>27</v>
      </c>
      <c r="T30" s="78">
        <v>27</v>
      </c>
    </row>
    <row r="31" spans="1:20" s="5" customFormat="1" ht="12.75">
      <c r="A31" s="48">
        <v>37</v>
      </c>
      <c r="B31" s="50" t="s">
        <v>49</v>
      </c>
      <c r="C31" s="47">
        <v>11664</v>
      </c>
      <c r="D31" s="47">
        <v>0</v>
      </c>
      <c r="E31" s="47">
        <v>0</v>
      </c>
      <c r="F31" s="157">
        <v>0</v>
      </c>
      <c r="G31" s="157">
        <v>0</v>
      </c>
      <c r="H31" s="157">
        <v>664</v>
      </c>
      <c r="I31" s="157">
        <v>11000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01">
        <v>0</v>
      </c>
      <c r="S31" s="78">
        <v>11664</v>
      </c>
      <c r="T31" s="78">
        <v>11664</v>
      </c>
    </row>
    <row r="32" spans="1:20" s="5" customFormat="1" ht="22.5">
      <c r="A32" s="48">
        <v>4</v>
      </c>
      <c r="B32" s="50" t="s">
        <v>26</v>
      </c>
      <c r="C32" s="47">
        <v>23376</v>
      </c>
      <c r="D32" s="47">
        <v>0</v>
      </c>
      <c r="E32" s="47">
        <v>0</v>
      </c>
      <c r="F32" s="157">
        <v>0</v>
      </c>
      <c r="G32" s="157">
        <v>0</v>
      </c>
      <c r="H32" s="157">
        <v>3641</v>
      </c>
      <c r="I32" s="157">
        <v>16825</v>
      </c>
      <c r="J32" s="157">
        <v>0</v>
      </c>
      <c r="K32" s="157">
        <v>0</v>
      </c>
      <c r="L32" s="157">
        <v>0</v>
      </c>
      <c r="M32" s="157">
        <v>0</v>
      </c>
      <c r="N32" s="157">
        <v>2500</v>
      </c>
      <c r="O32" s="157">
        <v>410</v>
      </c>
      <c r="P32" s="157">
        <v>0</v>
      </c>
      <c r="Q32" s="157">
        <v>0</v>
      </c>
      <c r="R32" s="109">
        <v>0</v>
      </c>
      <c r="S32" s="78">
        <v>23376</v>
      </c>
      <c r="T32" s="78">
        <v>23376</v>
      </c>
    </row>
    <row r="33" spans="1:20" s="5" customFormat="1" ht="23.25" thickBot="1">
      <c r="A33" s="48">
        <v>42</v>
      </c>
      <c r="B33" s="50" t="s">
        <v>27</v>
      </c>
      <c r="C33" s="47">
        <v>23376</v>
      </c>
      <c r="D33" s="47">
        <v>0</v>
      </c>
      <c r="E33" s="47">
        <v>0</v>
      </c>
      <c r="F33" s="157">
        <v>0</v>
      </c>
      <c r="G33" s="157">
        <v>0</v>
      </c>
      <c r="H33" s="157">
        <v>3641</v>
      </c>
      <c r="I33" s="157">
        <v>16825</v>
      </c>
      <c r="J33" s="157">
        <v>0</v>
      </c>
      <c r="K33" s="157">
        <v>0</v>
      </c>
      <c r="L33" s="157">
        <v>0</v>
      </c>
      <c r="M33" s="157">
        <v>0</v>
      </c>
      <c r="N33" s="157">
        <v>2500</v>
      </c>
      <c r="O33" s="157">
        <v>410</v>
      </c>
      <c r="P33" s="157">
        <v>0</v>
      </c>
      <c r="Q33" s="157">
        <v>0</v>
      </c>
      <c r="R33" s="109"/>
      <c r="S33" s="78">
        <v>23376</v>
      </c>
      <c r="T33" s="78">
        <v>23376</v>
      </c>
    </row>
    <row r="34" spans="1:20" s="5" customFormat="1" ht="14.25" thickBot="1" thickTop="1">
      <c r="A34" s="66"/>
      <c r="B34" s="67" t="s">
        <v>33</v>
      </c>
      <c r="C34" s="65">
        <f>SUM(D34:R34)</f>
        <v>159127</v>
      </c>
      <c r="D34" s="65">
        <f aca="true" t="shared" si="3" ref="D34:R34">+D27+D32</f>
        <v>0</v>
      </c>
      <c r="E34" s="65">
        <f t="shared" si="3"/>
        <v>0</v>
      </c>
      <c r="F34" s="159">
        <f t="shared" si="3"/>
        <v>300</v>
      </c>
      <c r="G34" s="159">
        <f t="shared" si="3"/>
        <v>0</v>
      </c>
      <c r="H34" s="159">
        <f t="shared" si="3"/>
        <v>29877</v>
      </c>
      <c r="I34" s="159">
        <f t="shared" si="3"/>
        <v>113000</v>
      </c>
      <c r="J34" s="159">
        <f t="shared" si="3"/>
        <v>3800</v>
      </c>
      <c r="K34" s="159">
        <f t="shared" si="3"/>
        <v>3650</v>
      </c>
      <c r="L34" s="159">
        <f t="shared" si="3"/>
        <v>100</v>
      </c>
      <c r="M34" s="159">
        <f t="shared" si="3"/>
        <v>0</v>
      </c>
      <c r="N34" s="159">
        <f t="shared" si="3"/>
        <v>3000</v>
      </c>
      <c r="O34" s="159">
        <f t="shared" si="3"/>
        <v>900</v>
      </c>
      <c r="P34" s="159">
        <f t="shared" si="3"/>
        <v>2500</v>
      </c>
      <c r="Q34" s="159">
        <f t="shared" si="3"/>
        <v>0</v>
      </c>
      <c r="R34" s="102">
        <f t="shared" si="3"/>
        <v>2000</v>
      </c>
      <c r="S34" s="98">
        <f>+C34</f>
        <v>159127</v>
      </c>
      <c r="T34" s="98">
        <f>+S34</f>
        <v>159127</v>
      </c>
    </row>
    <row r="35" spans="1:20" s="5" customFormat="1" ht="24.75" customHeight="1" thickBot="1" thickTop="1">
      <c r="A35" s="68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91"/>
      <c r="R35" s="107"/>
      <c r="S35" s="119"/>
      <c r="T35" s="119"/>
    </row>
    <row r="36" spans="1:20" s="5" customFormat="1" ht="80.25" thickBot="1" thickTop="1">
      <c r="A36" s="63" t="s">
        <v>59</v>
      </c>
      <c r="B36" s="64" t="s">
        <v>60</v>
      </c>
      <c r="C36" s="95" t="s">
        <v>51</v>
      </c>
      <c r="D36" s="95" t="s">
        <v>38</v>
      </c>
      <c r="E36" s="95" t="s">
        <v>39</v>
      </c>
      <c r="F36" s="95" t="s">
        <v>12</v>
      </c>
      <c r="G36" s="95" t="s">
        <v>50</v>
      </c>
      <c r="H36" s="95" t="s">
        <v>43</v>
      </c>
      <c r="I36" s="95" t="s">
        <v>34</v>
      </c>
      <c r="J36" s="95" t="s">
        <v>35</v>
      </c>
      <c r="K36" s="95" t="s">
        <v>36</v>
      </c>
      <c r="L36" s="95" t="s">
        <v>37</v>
      </c>
      <c r="M36" s="34" t="s">
        <v>69</v>
      </c>
      <c r="N36" s="95" t="s">
        <v>21</v>
      </c>
      <c r="O36" s="95" t="s">
        <v>16</v>
      </c>
      <c r="P36" s="95" t="s">
        <v>40</v>
      </c>
      <c r="Q36" s="95" t="s">
        <v>47</v>
      </c>
      <c r="R36" s="92" t="s">
        <v>67</v>
      </c>
      <c r="S36" s="115" t="s">
        <v>71</v>
      </c>
      <c r="T36" s="115" t="s">
        <v>72</v>
      </c>
    </row>
    <row r="37" spans="1:20" s="5" customFormat="1" ht="13.5" thickTop="1">
      <c r="A37" s="53">
        <v>3</v>
      </c>
      <c r="B37" s="61" t="s">
        <v>22</v>
      </c>
      <c r="C37" s="62">
        <v>7000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7000</v>
      </c>
      <c r="Q37" s="62">
        <v>0</v>
      </c>
      <c r="R37" s="100">
        <v>0</v>
      </c>
      <c r="S37" s="96">
        <v>7000</v>
      </c>
      <c r="T37" s="96">
        <v>7000</v>
      </c>
    </row>
    <row r="38" spans="1:20" s="5" customFormat="1" ht="12.75">
      <c r="A38" s="48">
        <v>31</v>
      </c>
      <c r="B38" s="50" t="s">
        <v>23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101">
        <v>0</v>
      </c>
      <c r="S38" s="96">
        <v>0</v>
      </c>
      <c r="T38" s="96">
        <v>0</v>
      </c>
    </row>
    <row r="39" spans="1:20" s="5" customFormat="1" ht="13.5" thickBot="1">
      <c r="A39" s="48">
        <v>32</v>
      </c>
      <c r="B39" s="50" t="s">
        <v>24</v>
      </c>
      <c r="C39" s="47">
        <v>7000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7000</v>
      </c>
      <c r="Q39" s="47">
        <v>0</v>
      </c>
      <c r="R39" s="101">
        <v>0</v>
      </c>
      <c r="S39" s="78">
        <v>7000</v>
      </c>
      <c r="T39" s="78">
        <v>7000</v>
      </c>
    </row>
    <row r="40" spans="1:20" s="5" customFormat="1" ht="14.25" thickBot="1" thickTop="1">
      <c r="A40" s="75"/>
      <c r="B40" s="67" t="s">
        <v>33</v>
      </c>
      <c r="C40" s="65">
        <f>SUM(D40:R40)</f>
        <v>7000</v>
      </c>
      <c r="D40" s="65">
        <f aca="true" t="shared" si="4" ref="D40:R40">+D37</f>
        <v>0</v>
      </c>
      <c r="E40" s="65">
        <f t="shared" si="4"/>
        <v>0</v>
      </c>
      <c r="F40" s="65">
        <f t="shared" si="4"/>
        <v>0</v>
      </c>
      <c r="G40" s="65">
        <f t="shared" si="4"/>
        <v>0</v>
      </c>
      <c r="H40" s="65">
        <f t="shared" si="4"/>
        <v>0</v>
      </c>
      <c r="I40" s="65">
        <f t="shared" si="4"/>
        <v>0</v>
      </c>
      <c r="J40" s="65">
        <f t="shared" si="4"/>
        <v>0</v>
      </c>
      <c r="K40" s="65">
        <f t="shared" si="4"/>
        <v>0</v>
      </c>
      <c r="L40" s="65">
        <f t="shared" si="4"/>
        <v>0</v>
      </c>
      <c r="M40" s="65">
        <f t="shared" si="4"/>
        <v>0</v>
      </c>
      <c r="N40" s="65">
        <f t="shared" si="4"/>
        <v>0</v>
      </c>
      <c r="O40" s="65">
        <f t="shared" si="4"/>
        <v>0</v>
      </c>
      <c r="P40" s="65">
        <f t="shared" si="4"/>
        <v>7000</v>
      </c>
      <c r="Q40" s="65">
        <f t="shared" si="4"/>
        <v>0</v>
      </c>
      <c r="R40" s="102">
        <f t="shared" si="4"/>
        <v>0</v>
      </c>
      <c r="S40" s="98">
        <f>+C40</f>
        <v>7000</v>
      </c>
      <c r="T40" s="98">
        <f>+S40</f>
        <v>7000</v>
      </c>
    </row>
    <row r="41" spans="1:20" s="5" customFormat="1" ht="36.75" customHeight="1" thickBot="1" thickTop="1">
      <c r="A41" s="75"/>
      <c r="B41" s="67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107"/>
      <c r="S41" s="119"/>
      <c r="T41" s="119"/>
    </row>
    <row r="42" spans="1:20" ht="80.25" thickBot="1" thickTop="1">
      <c r="A42" s="63" t="s">
        <v>61</v>
      </c>
      <c r="B42" s="81" t="s">
        <v>62</v>
      </c>
      <c r="C42" s="95" t="s">
        <v>51</v>
      </c>
      <c r="D42" s="95" t="s">
        <v>38</v>
      </c>
      <c r="E42" s="95" t="s">
        <v>39</v>
      </c>
      <c r="F42" s="95" t="s">
        <v>12</v>
      </c>
      <c r="G42" s="95" t="s">
        <v>50</v>
      </c>
      <c r="H42" s="95" t="s">
        <v>43</v>
      </c>
      <c r="I42" s="95" t="s">
        <v>34</v>
      </c>
      <c r="J42" s="95" t="s">
        <v>35</v>
      </c>
      <c r="K42" s="95" t="s">
        <v>36</v>
      </c>
      <c r="L42" s="95" t="s">
        <v>37</v>
      </c>
      <c r="M42" s="34" t="s">
        <v>69</v>
      </c>
      <c r="N42" s="95" t="s">
        <v>21</v>
      </c>
      <c r="O42" s="95" t="s">
        <v>16</v>
      </c>
      <c r="P42" s="95" t="s">
        <v>40</v>
      </c>
      <c r="Q42" s="95" t="s">
        <v>47</v>
      </c>
      <c r="R42" s="92" t="s">
        <v>67</v>
      </c>
      <c r="S42" s="115" t="s">
        <v>71</v>
      </c>
      <c r="T42" s="115" t="s">
        <v>72</v>
      </c>
    </row>
    <row r="43" spans="1:20" ht="13.5" thickTop="1">
      <c r="A43" s="82">
        <v>3</v>
      </c>
      <c r="B43" s="83" t="s">
        <v>22</v>
      </c>
      <c r="C43" s="96">
        <v>1020000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1020000</v>
      </c>
      <c r="R43" s="108">
        <v>0</v>
      </c>
      <c r="S43" s="96">
        <v>1020000</v>
      </c>
      <c r="T43" s="96">
        <v>1020000</v>
      </c>
    </row>
    <row r="44" spans="1:20" ht="12.75">
      <c r="A44" s="84">
        <v>31</v>
      </c>
      <c r="B44" s="85" t="s">
        <v>23</v>
      </c>
      <c r="C44" s="78">
        <v>996000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996000</v>
      </c>
      <c r="R44" s="109">
        <v>0</v>
      </c>
      <c r="S44" s="96">
        <v>996000</v>
      </c>
      <c r="T44" s="96">
        <v>996000</v>
      </c>
    </row>
    <row r="45" spans="1:20" ht="13.5" thickBot="1">
      <c r="A45" s="84">
        <v>32</v>
      </c>
      <c r="B45" s="85" t="s">
        <v>24</v>
      </c>
      <c r="C45" s="78">
        <v>24000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158">
        <v>24000</v>
      </c>
      <c r="R45" s="109">
        <v>0</v>
      </c>
      <c r="S45" s="78">
        <v>24000</v>
      </c>
      <c r="T45" s="78">
        <v>24000</v>
      </c>
    </row>
    <row r="46" spans="1:20" ht="14.25" thickBot="1" thickTop="1">
      <c r="A46" s="86"/>
      <c r="B46" s="87" t="s">
        <v>33</v>
      </c>
      <c r="C46" s="98">
        <f>SUM(D46:R46)</f>
        <v>1020000</v>
      </c>
      <c r="D46" s="98">
        <f aca="true" t="shared" si="5" ref="D46:R46">+D43</f>
        <v>0</v>
      </c>
      <c r="E46" s="98">
        <f t="shared" si="5"/>
        <v>0</v>
      </c>
      <c r="F46" s="98">
        <f t="shared" si="5"/>
        <v>0</v>
      </c>
      <c r="G46" s="98">
        <f t="shared" si="5"/>
        <v>0</v>
      </c>
      <c r="H46" s="98">
        <f t="shared" si="5"/>
        <v>0</v>
      </c>
      <c r="I46" s="98">
        <f t="shared" si="5"/>
        <v>0</v>
      </c>
      <c r="J46" s="98">
        <f t="shared" si="5"/>
        <v>0</v>
      </c>
      <c r="K46" s="98">
        <f t="shared" si="5"/>
        <v>0</v>
      </c>
      <c r="L46" s="98">
        <f t="shared" si="5"/>
        <v>0</v>
      </c>
      <c r="M46" s="98">
        <f t="shared" si="5"/>
        <v>0</v>
      </c>
      <c r="N46" s="98">
        <f t="shared" si="5"/>
        <v>0</v>
      </c>
      <c r="O46" s="98">
        <f t="shared" si="5"/>
        <v>0</v>
      </c>
      <c r="P46" s="98">
        <f t="shared" si="5"/>
        <v>0</v>
      </c>
      <c r="Q46" s="98">
        <f t="shared" si="5"/>
        <v>1020000</v>
      </c>
      <c r="R46" s="110">
        <f t="shared" si="5"/>
        <v>0</v>
      </c>
      <c r="S46" s="98">
        <f>+C46</f>
        <v>1020000</v>
      </c>
      <c r="T46" s="98">
        <f>+S46</f>
        <v>1020000</v>
      </c>
    </row>
    <row r="47" spans="1:20" ht="38.25" customHeight="1" thickBot="1" thickTop="1">
      <c r="A47" s="86"/>
      <c r="B47" s="87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61"/>
      <c r="S47" s="119"/>
      <c r="T47" s="119"/>
    </row>
    <row r="48" spans="1:20" ht="80.25" thickBot="1" thickTop="1">
      <c r="A48" s="63" t="s">
        <v>63</v>
      </c>
      <c r="B48" s="81" t="s">
        <v>68</v>
      </c>
      <c r="C48" s="95" t="s">
        <v>51</v>
      </c>
      <c r="D48" s="95" t="s">
        <v>38</v>
      </c>
      <c r="E48" s="95" t="s">
        <v>39</v>
      </c>
      <c r="F48" s="95" t="s">
        <v>12</v>
      </c>
      <c r="G48" s="95" t="s">
        <v>50</v>
      </c>
      <c r="H48" s="95" t="s">
        <v>43</v>
      </c>
      <c r="I48" s="95" t="s">
        <v>34</v>
      </c>
      <c r="J48" s="95" t="s">
        <v>35</v>
      </c>
      <c r="K48" s="95" t="s">
        <v>36</v>
      </c>
      <c r="L48" s="95" t="s">
        <v>37</v>
      </c>
      <c r="M48" s="95" t="s">
        <v>52</v>
      </c>
      <c r="N48" s="95" t="s">
        <v>21</v>
      </c>
      <c r="O48" s="95" t="s">
        <v>16</v>
      </c>
      <c r="P48" s="95" t="s">
        <v>40</v>
      </c>
      <c r="Q48" s="95" t="s">
        <v>47</v>
      </c>
      <c r="R48" s="92" t="s">
        <v>67</v>
      </c>
      <c r="S48" s="120" t="s">
        <v>70</v>
      </c>
      <c r="T48" s="120" t="s">
        <v>71</v>
      </c>
    </row>
    <row r="49" spans="1:20" ht="13.5" thickTop="1">
      <c r="A49" s="82">
        <v>3</v>
      </c>
      <c r="B49" s="83" t="s">
        <v>22</v>
      </c>
      <c r="C49" s="96">
        <v>36924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14290</v>
      </c>
      <c r="N49" s="96">
        <v>0</v>
      </c>
      <c r="O49" s="96">
        <v>0</v>
      </c>
      <c r="P49" s="96">
        <v>22634</v>
      </c>
      <c r="Q49" s="96">
        <v>0</v>
      </c>
      <c r="R49" s="108">
        <v>0</v>
      </c>
      <c r="S49" s="96">
        <f>+C49</f>
        <v>36924</v>
      </c>
      <c r="T49" s="96">
        <f>+S49</f>
        <v>36924</v>
      </c>
    </row>
    <row r="50" spans="1:20" ht="12.75">
      <c r="A50" s="84">
        <v>31</v>
      </c>
      <c r="B50" s="85" t="s">
        <v>23</v>
      </c>
      <c r="C50" s="78">
        <v>36364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14010</v>
      </c>
      <c r="N50" s="78">
        <v>0</v>
      </c>
      <c r="O50" s="78">
        <v>0</v>
      </c>
      <c r="P50" s="78">
        <v>22354</v>
      </c>
      <c r="Q50" s="78">
        <v>0</v>
      </c>
      <c r="R50" s="109">
        <v>0</v>
      </c>
      <c r="S50" s="96">
        <f>+C50</f>
        <v>36364</v>
      </c>
      <c r="T50" s="96">
        <f>+S50</f>
        <v>36364</v>
      </c>
    </row>
    <row r="51" spans="1:20" ht="13.5" thickBot="1">
      <c r="A51" s="84">
        <v>32</v>
      </c>
      <c r="B51" s="85" t="s">
        <v>24</v>
      </c>
      <c r="C51" s="78">
        <v>560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158">
        <v>280</v>
      </c>
      <c r="N51" s="158">
        <v>0</v>
      </c>
      <c r="O51" s="158">
        <v>0</v>
      </c>
      <c r="P51" s="158">
        <v>280</v>
      </c>
      <c r="Q51" s="78">
        <v>0</v>
      </c>
      <c r="R51" s="109">
        <v>0</v>
      </c>
      <c r="S51" s="78">
        <v>560</v>
      </c>
      <c r="T51" s="78">
        <v>560</v>
      </c>
    </row>
    <row r="52" spans="1:20" ht="14.25" thickBot="1" thickTop="1">
      <c r="A52" s="86"/>
      <c r="B52" s="87" t="s">
        <v>33</v>
      </c>
      <c r="C52" s="98">
        <f>SUM(D52:R52)</f>
        <v>36924</v>
      </c>
      <c r="D52" s="98">
        <f aca="true" t="shared" si="6" ref="D52:I52">+D49</f>
        <v>0</v>
      </c>
      <c r="E52" s="98">
        <f t="shared" si="6"/>
        <v>0</v>
      </c>
      <c r="F52" s="98">
        <f t="shared" si="6"/>
        <v>0</v>
      </c>
      <c r="G52" s="98">
        <f t="shared" si="6"/>
        <v>0</v>
      </c>
      <c r="H52" s="98">
        <f t="shared" si="6"/>
        <v>0</v>
      </c>
      <c r="I52" s="98">
        <f t="shared" si="6"/>
        <v>0</v>
      </c>
      <c r="J52" s="98">
        <f aca="true" t="shared" si="7" ref="J52:R52">+J49</f>
        <v>0</v>
      </c>
      <c r="K52" s="98">
        <f t="shared" si="7"/>
        <v>0</v>
      </c>
      <c r="L52" s="98">
        <f t="shared" si="7"/>
        <v>0</v>
      </c>
      <c r="M52" s="98">
        <f t="shared" si="7"/>
        <v>14290</v>
      </c>
      <c r="N52" s="98">
        <f t="shared" si="7"/>
        <v>0</v>
      </c>
      <c r="O52" s="98">
        <f t="shared" si="7"/>
        <v>0</v>
      </c>
      <c r="P52" s="98">
        <f t="shared" si="7"/>
        <v>22634</v>
      </c>
      <c r="Q52" s="98">
        <f t="shared" si="7"/>
        <v>0</v>
      </c>
      <c r="R52" s="110">
        <f t="shared" si="7"/>
        <v>0</v>
      </c>
      <c r="S52" s="98">
        <f>+C52</f>
        <v>36924</v>
      </c>
      <c r="T52" s="98">
        <f>+C52</f>
        <v>36924</v>
      </c>
    </row>
    <row r="53" spans="1:20" ht="13.5" thickTop="1">
      <c r="A53" s="3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11"/>
      <c r="S53" s="125"/>
      <c r="T53" s="125"/>
    </row>
    <row r="54" spans="1:20" ht="12.75">
      <c r="A54" s="3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11"/>
      <c r="S54" s="125"/>
      <c r="T54" s="125"/>
    </row>
    <row r="55" spans="1:20" ht="12.75">
      <c r="A55" s="31"/>
      <c r="B55" s="79" t="s">
        <v>93</v>
      </c>
      <c r="C55" s="12" t="s">
        <v>46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44</v>
      </c>
      <c r="P55" s="1"/>
      <c r="Q55" s="1"/>
      <c r="R55" s="111"/>
      <c r="S55" s="123"/>
      <c r="T55" s="123"/>
    </row>
    <row r="56" spans="1:20" ht="12.75">
      <c r="A56" s="31"/>
      <c r="B56"/>
      <c r="C56" s="1"/>
      <c r="D56" s="80"/>
      <c r="E56" s="80"/>
      <c r="F56" s="1"/>
      <c r="G56" s="1"/>
      <c r="H56" s="1"/>
      <c r="I56" s="1"/>
      <c r="J56" s="1"/>
      <c r="K56" s="1"/>
      <c r="L56" s="1"/>
      <c r="M56" s="1"/>
      <c r="N56" s="1"/>
      <c r="O56" s="1" t="s">
        <v>45</v>
      </c>
      <c r="P56" s="1"/>
      <c r="Q56" s="1"/>
      <c r="R56" s="111"/>
      <c r="S56" s="123"/>
      <c r="T56" s="123"/>
    </row>
    <row r="57" spans="1:20" ht="12.75">
      <c r="A57" s="3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1"/>
      <c r="S57" s="123"/>
      <c r="T57" s="123"/>
    </row>
    <row r="58" spans="1:20" ht="12.75">
      <c r="A58" s="31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1"/>
      <c r="S58" s="124"/>
      <c r="T58" s="124"/>
    </row>
    <row r="59" spans="1:20" ht="12.75">
      <c r="A59" s="31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1"/>
      <c r="S59" s="124"/>
      <c r="T59" s="124"/>
    </row>
    <row r="60" spans="1:20" ht="12.75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1"/>
      <c r="S60" s="124"/>
      <c r="T60" s="124"/>
    </row>
    <row r="61" spans="1:20" ht="12.75">
      <c r="A61" s="31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1"/>
      <c r="S61" s="123"/>
      <c r="T61" s="123"/>
    </row>
    <row r="62" spans="1:20" ht="12.75">
      <c r="A62" s="31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1"/>
      <c r="S62" s="123"/>
      <c r="T62" s="123"/>
    </row>
    <row r="63" spans="1:20" ht="12.75">
      <c r="A63" s="3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1"/>
      <c r="S63" s="123"/>
      <c r="T63" s="123"/>
    </row>
    <row r="64" spans="1:20" ht="12.75">
      <c r="A64" s="3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1"/>
      <c r="S64" s="124"/>
      <c r="T64" s="124"/>
    </row>
    <row r="65" spans="1:20" ht="12.75">
      <c r="A65" s="3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1"/>
      <c r="S65" s="123"/>
      <c r="T65" s="123"/>
    </row>
    <row r="66" spans="1:20" ht="12.75">
      <c r="A66" s="3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1"/>
      <c r="S66" s="121"/>
      <c r="T66" s="121"/>
    </row>
    <row r="67" spans="1:20" ht="12.75">
      <c r="A67" s="3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1"/>
      <c r="S67" s="121"/>
      <c r="T67" s="121"/>
    </row>
    <row r="68" spans="1:20" ht="12.75">
      <c r="A68" s="3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1"/>
      <c r="S68" s="121"/>
      <c r="T68" s="121"/>
    </row>
    <row r="69" spans="1:20" ht="12.75">
      <c r="A69" s="3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11"/>
      <c r="S69" s="121"/>
      <c r="T69" s="121"/>
    </row>
    <row r="70" spans="1:20" ht="12.75">
      <c r="A70" s="3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11"/>
      <c r="S70" s="121"/>
      <c r="T70" s="121"/>
    </row>
    <row r="71" spans="1:20" ht="12.75">
      <c r="A71" s="3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11"/>
      <c r="S71" s="121"/>
      <c r="T71" s="121"/>
    </row>
    <row r="72" spans="1:20" ht="12.75">
      <c r="A72" s="3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11"/>
      <c r="S72" s="121"/>
      <c r="T72" s="121"/>
    </row>
    <row r="73" spans="1:20" ht="12.75">
      <c r="A73" s="3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11"/>
      <c r="S73" s="121"/>
      <c r="T73" s="121"/>
    </row>
    <row r="74" spans="1:20" ht="12.75">
      <c r="A74" s="3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11"/>
      <c r="S74" s="121"/>
      <c r="T74" s="121"/>
    </row>
    <row r="75" spans="1:20" ht="12.75">
      <c r="A75" s="3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11"/>
      <c r="S75" s="121"/>
      <c r="T75" s="121"/>
    </row>
    <row r="76" spans="1:20" ht="12.75">
      <c r="A76" s="3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11"/>
      <c r="S76" s="121"/>
      <c r="T76" s="121"/>
    </row>
    <row r="77" spans="1:20" ht="12.75">
      <c r="A77" s="31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11"/>
      <c r="S77" s="121"/>
      <c r="T77" s="121"/>
    </row>
    <row r="78" spans="1:20" ht="12.75">
      <c r="A78" s="31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11"/>
      <c r="S78" s="121"/>
      <c r="T78" s="121"/>
    </row>
    <row r="79" spans="1:20" ht="12.75">
      <c r="A79" s="31"/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11"/>
      <c r="S79" s="121"/>
      <c r="T79" s="121"/>
    </row>
    <row r="80" spans="1:20" ht="12.75">
      <c r="A80" s="31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11"/>
      <c r="S80" s="121"/>
      <c r="T80" s="121"/>
    </row>
    <row r="81" spans="1:20" ht="12.75">
      <c r="A81" s="31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11"/>
      <c r="S81" s="121"/>
      <c r="T81" s="121"/>
    </row>
    <row r="82" spans="1:20" ht="12.75">
      <c r="A82" s="31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11"/>
      <c r="S82" s="121"/>
      <c r="T82" s="121"/>
    </row>
    <row r="83" spans="1:20" ht="12.75">
      <c r="A83" s="31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11"/>
      <c r="S83" s="121"/>
      <c r="T83" s="121"/>
    </row>
    <row r="84" spans="1:20" ht="12.75">
      <c r="A84" s="31"/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11"/>
      <c r="S84" s="121"/>
      <c r="T84" s="121"/>
    </row>
    <row r="85" spans="1:20" ht="12.75">
      <c r="A85" s="31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11"/>
      <c r="S85" s="121"/>
      <c r="T85" s="121"/>
    </row>
    <row r="86" spans="1:20" ht="12.75">
      <c r="A86" s="31"/>
      <c r="B86" s="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11"/>
      <c r="S86" s="121"/>
      <c r="T86" s="121"/>
    </row>
    <row r="87" spans="1:20" ht="12.75">
      <c r="A87" s="31"/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11"/>
      <c r="S87" s="121"/>
      <c r="T87" s="121"/>
    </row>
    <row r="88" spans="1:20" ht="12.75">
      <c r="A88" s="31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11"/>
      <c r="S88" s="121"/>
      <c r="T88" s="121"/>
    </row>
    <row r="89" spans="1:20" ht="12.75">
      <c r="A89" s="31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11"/>
      <c r="S89" s="121"/>
      <c r="T89" s="121"/>
    </row>
    <row r="90" spans="1:20" ht="12.75">
      <c r="A90" s="31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11"/>
      <c r="S90" s="121"/>
      <c r="T90" s="121"/>
    </row>
    <row r="91" spans="1:20" ht="12.75">
      <c r="A91" s="31"/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11"/>
      <c r="S91" s="121"/>
      <c r="T91" s="121"/>
    </row>
    <row r="92" spans="1:20" ht="12.75">
      <c r="A92" s="31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11"/>
      <c r="S92" s="121"/>
      <c r="T92" s="121"/>
    </row>
    <row r="93" spans="1:20" ht="12.75">
      <c r="A93" s="31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11"/>
      <c r="S93" s="121"/>
      <c r="T93" s="121"/>
    </row>
    <row r="94" spans="1:20" ht="12.75">
      <c r="A94" s="31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11"/>
      <c r="S94" s="121"/>
      <c r="T94" s="121"/>
    </row>
    <row r="95" spans="1:20" ht="12.75">
      <c r="A95" s="31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11"/>
      <c r="S95" s="121"/>
      <c r="T95" s="121"/>
    </row>
    <row r="96" spans="1:20" ht="12.75">
      <c r="A96" s="31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11"/>
      <c r="S96" s="121"/>
      <c r="T96" s="121"/>
    </row>
    <row r="97" spans="1:20" ht="12.75">
      <c r="A97" s="31"/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11"/>
      <c r="S97" s="121"/>
      <c r="T97" s="121"/>
    </row>
    <row r="98" spans="1:20" ht="12.75">
      <c r="A98" s="31"/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1"/>
      <c r="S98" s="121"/>
      <c r="T98" s="121"/>
    </row>
    <row r="99" spans="1:20" ht="12.75">
      <c r="A99" s="31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11"/>
      <c r="S99" s="121"/>
      <c r="T99" s="121"/>
    </row>
    <row r="100" spans="1:20" ht="12.75">
      <c r="A100" s="31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11"/>
      <c r="S100" s="121"/>
      <c r="T100" s="121"/>
    </row>
    <row r="101" spans="1:20" ht="12.75">
      <c r="A101" s="31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1"/>
      <c r="S101" s="121"/>
      <c r="T101" s="121"/>
    </row>
    <row r="102" spans="1:20" ht="12.75">
      <c r="A102" s="31"/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11"/>
      <c r="S102" s="121"/>
      <c r="T102" s="121"/>
    </row>
    <row r="103" spans="1:20" ht="12.75">
      <c r="A103" s="31"/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11"/>
      <c r="S103" s="121"/>
      <c r="T103" s="121"/>
    </row>
    <row r="104" spans="1:20" ht="12.75">
      <c r="A104" s="31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11"/>
      <c r="S104" s="121"/>
      <c r="T104" s="121"/>
    </row>
    <row r="105" spans="1:20" ht="12.75">
      <c r="A105" s="31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11"/>
      <c r="S105" s="121"/>
      <c r="T105" s="121"/>
    </row>
    <row r="106" spans="1:20" ht="12.75">
      <c r="A106" s="31"/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11"/>
      <c r="S106" s="121"/>
      <c r="T106" s="121"/>
    </row>
    <row r="107" spans="1:20" ht="12.75">
      <c r="A107" s="31"/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11"/>
      <c r="S107" s="121"/>
      <c r="T107" s="121"/>
    </row>
    <row r="108" spans="1:20" ht="12.75">
      <c r="A108" s="31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11"/>
      <c r="S108" s="121"/>
      <c r="T108" s="121"/>
    </row>
    <row r="109" spans="1:20" ht="12.75">
      <c r="A109" s="31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11"/>
      <c r="S109" s="121"/>
      <c r="T109" s="121"/>
    </row>
    <row r="110" spans="1:20" ht="12.75">
      <c r="A110" s="31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11"/>
      <c r="S110" s="121"/>
      <c r="T110" s="121"/>
    </row>
    <row r="111" spans="1:20" ht="12.75">
      <c r="A111" s="31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11"/>
      <c r="S111" s="121"/>
      <c r="T111" s="121"/>
    </row>
    <row r="112" spans="1:20" ht="12.75">
      <c r="A112" s="31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11"/>
      <c r="S112" s="121"/>
      <c r="T112" s="121"/>
    </row>
    <row r="113" spans="1:20" ht="12.75">
      <c r="A113" s="31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11"/>
      <c r="S113" s="121"/>
      <c r="T113" s="121"/>
    </row>
    <row r="114" spans="1:20" ht="12.75">
      <c r="A114" s="31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11"/>
      <c r="S114" s="121"/>
      <c r="T114" s="121"/>
    </row>
    <row r="115" spans="1:20" ht="12.75">
      <c r="A115" s="31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1"/>
      <c r="S115" s="121"/>
      <c r="T115" s="121"/>
    </row>
    <row r="116" spans="1:20" ht="12.75">
      <c r="A116" s="31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11"/>
      <c r="S116" s="121"/>
      <c r="T116" s="121"/>
    </row>
    <row r="117" spans="1:20" ht="12.75">
      <c r="A117" s="31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11"/>
      <c r="S117" s="121"/>
      <c r="T117" s="121"/>
    </row>
    <row r="118" spans="1:20" ht="12.75">
      <c r="A118" s="31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11"/>
      <c r="S118" s="121"/>
      <c r="T118" s="121"/>
    </row>
    <row r="119" spans="1:20" ht="12.75">
      <c r="A119" s="31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11"/>
      <c r="S119" s="121"/>
      <c r="T119" s="121"/>
    </row>
    <row r="120" spans="1:20" ht="12.75">
      <c r="A120" s="31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11"/>
      <c r="S120" s="121"/>
      <c r="T120" s="121"/>
    </row>
    <row r="121" spans="1:20" ht="12.75">
      <c r="A121" s="31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11"/>
      <c r="S121" s="121"/>
      <c r="T121" s="121"/>
    </row>
    <row r="122" spans="1:20" ht="12.75">
      <c r="A122" s="31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11"/>
      <c r="S122" s="121"/>
      <c r="T122" s="121"/>
    </row>
    <row r="123" spans="1:20" ht="12.75">
      <c r="A123" s="31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11"/>
      <c r="S123" s="121"/>
      <c r="T123" s="121"/>
    </row>
    <row r="124" spans="1:20" ht="12.75">
      <c r="A124" s="31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11"/>
      <c r="S124" s="121"/>
      <c r="T124" s="121"/>
    </row>
    <row r="125" spans="1:20" ht="12.75">
      <c r="A125" s="31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11"/>
      <c r="S125" s="121"/>
      <c r="T125" s="121"/>
    </row>
    <row r="126" spans="1:20" ht="12.75">
      <c r="A126" s="31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11"/>
      <c r="S126" s="121"/>
      <c r="T126" s="121"/>
    </row>
    <row r="127" spans="1:20" ht="12.75">
      <c r="A127" s="31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11"/>
      <c r="S127" s="121"/>
      <c r="T127" s="121"/>
    </row>
    <row r="128" spans="1:20" ht="12.75">
      <c r="A128" s="31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11"/>
      <c r="S128" s="121"/>
      <c r="T128" s="121"/>
    </row>
    <row r="129" spans="1:20" ht="12.75">
      <c r="A129" s="31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11"/>
      <c r="S129" s="121"/>
      <c r="T129" s="121"/>
    </row>
    <row r="130" spans="19:20" ht="12.75">
      <c r="S130" s="121"/>
      <c r="T130" s="121"/>
    </row>
    <row r="131" spans="19:20" ht="12.75">
      <c r="S131" s="121"/>
      <c r="T131" s="121"/>
    </row>
    <row r="132" spans="19:20" ht="12.75">
      <c r="S132" s="121"/>
      <c r="T132" s="121"/>
    </row>
    <row r="133" spans="19:20" ht="12.75">
      <c r="S133" s="121"/>
      <c r="T133" s="121"/>
    </row>
    <row r="134" spans="19:20" ht="12.75">
      <c r="S134" s="121"/>
      <c r="T134" s="121"/>
    </row>
    <row r="135" ht="12.75">
      <c r="S135" s="121"/>
    </row>
    <row r="136" ht="12.75">
      <c r="S136" s="121"/>
    </row>
    <row r="137" ht="12.75">
      <c r="S137" s="121"/>
    </row>
    <row r="138" ht="12.75">
      <c r="S138" s="121"/>
    </row>
    <row r="139" ht="12.75">
      <c r="S139" s="121"/>
    </row>
    <row r="140" ht="12.75">
      <c r="S140" s="121"/>
    </row>
    <row r="141" ht="12.75">
      <c r="S141" s="121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15" max="19" man="1"/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2023-09-21T11:10:54Z</cp:lastPrinted>
  <dcterms:created xsi:type="dcterms:W3CDTF">2013-09-11T11:00:21Z</dcterms:created>
  <dcterms:modified xsi:type="dcterms:W3CDTF">2023-10-04T07:35:34Z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