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 '!$A$1:$I$25</definedName>
    <definedName name="_xlnm.Print_Area" localSheetId="2">'PLAN RASHODA I IZDATAKA'!$A$1:$R$65</definedName>
  </definedNames>
  <calcPr fullCalcOnLoad="1"/>
</workbook>
</file>

<file path=xl/sharedStrings.xml><?xml version="1.0" encoding="utf-8"?>
<sst xmlns="http://schemas.openxmlformats.org/spreadsheetml/2006/main" count="267" uniqueCount="96">
  <si>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</si>
  <si>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</si>
  <si>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</si>
  <si>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</si>
  <si>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</si>
  <si>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</si>
  <si>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</si>
  <si>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</si>
  <si>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</si>
  <si>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</si>
  <si>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</si>
  <si>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</si>
  <si>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</si>
  <si>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</si>
  <si>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</si>
  <si>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</si>
  <si>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</si>
  <si>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</si>
  <si>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</si>
  <si>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</si>
  <si>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</si>
  <si>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</si>
  <si>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</si>
  <si>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</si>
  <si>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</si>
  <si>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</si>
  <si>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</si>
  <si>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</si>
  <si>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</si>
  <si>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</si>
  <si>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</si>
  <si>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</si>
  <si>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</si>
  <si>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OŠ TONE PERUŠKA</t>
  </si>
  <si>
    <t>UKUPNO</t>
  </si>
  <si>
    <t>Pomoći  Državni proračun</t>
  </si>
  <si>
    <t>Pomoći  Županijski proračun</t>
  </si>
  <si>
    <t>Pomoći  Općine</t>
  </si>
  <si>
    <t>Pomoći  Gradovi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</si>
  <si>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</si>
  <si>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</si>
  <si>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</si>
  <si>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</si>
  <si>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</si>
  <si>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</si>
  <si>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</si>
  <si>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</si>
  <si>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</si>
  <si>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</si>
  <si>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Prihodi za posebne namjene   HZZ</t>
  </si>
  <si>
    <t>2023.</t>
  </si>
  <si>
    <t>Prijedlog plana 
za 2023.</t>
  </si>
  <si>
    <t>PRIJEDLOG PLANA ZA 2023.</t>
  </si>
  <si>
    <t>Višak iz 2022</t>
  </si>
  <si>
    <t xml:space="preserve">Projekt </t>
  </si>
  <si>
    <t>Tečaj konverzije kune u euro 1 euro = 7,53450</t>
  </si>
  <si>
    <t>7,53450</t>
  </si>
  <si>
    <t>A402001</t>
  </si>
  <si>
    <t>Aktivnost: Decentralizirane funkcije osnovnoškolskog obrazovanja</t>
  </si>
  <si>
    <t>A403002</t>
  </si>
  <si>
    <t>Aktivnost: Produženi boravak u osnovnim školama</t>
  </si>
  <si>
    <t>A403005</t>
  </si>
  <si>
    <t>Aktivnost: Redovni program odgoja i obrazovanja</t>
  </si>
  <si>
    <t>A407001</t>
  </si>
  <si>
    <t>Aktivnost: Pomoć socijalno ugroženoj kategoriji građana</t>
  </si>
  <si>
    <t>A402002</t>
  </si>
  <si>
    <t>Aktivnost: Administrativno, tehničko i stručno osoblje</t>
  </si>
  <si>
    <t>Aktivnost: Redovni program odgoja i obrazovanja - projekt</t>
  </si>
  <si>
    <t>T403012</t>
  </si>
  <si>
    <t>Rebalans plana 
za 2023.</t>
  </si>
  <si>
    <r>
      <t xml:space="preserve">Tekući projekt: Pomoćnici u nastavi (Zajedno do znanja 4) </t>
    </r>
    <r>
      <rPr>
        <b/>
        <sz val="8"/>
        <color indexed="10"/>
        <rFont val="Arial"/>
        <family val="2"/>
      </rPr>
      <t>do 30.06.2023</t>
    </r>
  </si>
  <si>
    <r>
      <t xml:space="preserve">Tekući projekt: Pomoćnici u nastavi (Zajedno do znanja 4)         </t>
    </r>
    <r>
      <rPr>
        <b/>
        <sz val="8"/>
        <color indexed="10"/>
        <rFont val="Arial"/>
        <family val="2"/>
      </rPr>
      <t xml:space="preserve"> od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09-11.2023</t>
    </r>
  </si>
  <si>
    <t>VIŠAK IZ PRETHODNE GODINE +5.908,86 EUR</t>
  </si>
  <si>
    <r>
      <t xml:space="preserve">PLAN RASHODA I IZDATAKA    </t>
    </r>
    <r>
      <rPr>
        <b/>
        <sz val="14"/>
        <color indexed="30"/>
        <rFont val="Arial"/>
        <family val="2"/>
      </rPr>
      <t xml:space="preserve"> REBALANS  </t>
    </r>
    <r>
      <rPr>
        <b/>
        <sz val="14"/>
        <color indexed="8"/>
        <rFont val="Arial"/>
        <family val="2"/>
      </rPr>
      <t xml:space="preserve">  </t>
    </r>
    <r>
      <rPr>
        <b/>
        <sz val="14"/>
        <color indexed="30"/>
        <rFont val="Arial"/>
        <family val="2"/>
      </rPr>
      <t xml:space="preserve"> od 01.07.2023</t>
    </r>
    <r>
      <rPr>
        <b/>
        <sz val="14"/>
        <color indexed="8"/>
        <rFont val="Arial"/>
        <family val="2"/>
      </rPr>
      <t xml:space="preserve">.        </t>
    </r>
    <r>
      <rPr>
        <b/>
        <sz val="8"/>
        <rFont val="Arial"/>
        <family val="2"/>
      </rPr>
      <t>Tečaj konverzije kune u euro 1 euro = 7,53450</t>
    </r>
  </si>
  <si>
    <r>
      <t xml:space="preserve">Ukupno prihodi i primici za 2023. - </t>
    </r>
    <r>
      <rPr>
        <b/>
        <sz val="8"/>
        <color indexed="30"/>
        <rFont val="Arial"/>
        <family val="2"/>
      </rPr>
      <t>REBALANS od 01.07.2023.</t>
    </r>
  </si>
  <si>
    <r>
      <t xml:space="preserve">PLAN PRIHODA I PRIMITAKA    </t>
    </r>
    <r>
      <rPr>
        <b/>
        <sz val="14"/>
        <color indexed="30"/>
        <rFont val="Arial"/>
        <family val="2"/>
      </rPr>
      <t xml:space="preserve">REBALANS   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od 01.07.2023.</t>
    </r>
    <r>
      <rPr>
        <b/>
        <sz val="14"/>
        <color indexed="8"/>
        <rFont val="Arial"/>
        <family val="2"/>
      </rPr>
      <t xml:space="preserve">       </t>
    </r>
    <r>
      <rPr>
        <b/>
        <sz val="14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Tečaj konverzije kune u euro 1 euro = 7,53450</t>
    </r>
  </si>
  <si>
    <r>
      <t xml:space="preserve">PRIJEDLOG FINANCIJSKOG PLANA OŠ TONE PERUŠKA  ZA 2023. GODINU - </t>
    </r>
    <r>
      <rPr>
        <b/>
        <sz val="14"/>
        <color indexed="30"/>
        <rFont val="Arial"/>
        <family val="2"/>
      </rPr>
      <t xml:space="preserve">REBALANS        od 01.07.2023.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</t>
    </r>
  </si>
  <si>
    <t>66/Prihodi od pruženih usluga</t>
  </si>
  <si>
    <t>65 /Ostali nespo. prihodi-sufin.</t>
  </si>
  <si>
    <t>65 / Pr.ref.štete od osiguranja</t>
  </si>
  <si>
    <t>63 / Tek.pomoći od međunarodnih organizacija</t>
  </si>
  <si>
    <t>63 /Ost.pr.za pos.namjene HZZ</t>
  </si>
  <si>
    <t>65 /Ostali nespom. prihodi</t>
  </si>
  <si>
    <t xml:space="preserve">66 / Tekuće donacije </t>
  </si>
  <si>
    <t>66 / Kapitalne donacije</t>
  </si>
  <si>
    <t>63 / Prihodi državni proračun</t>
  </si>
  <si>
    <t>63/prihodi državni proračun</t>
  </si>
  <si>
    <t>67 / Pomoći pomoćnici EU</t>
  </si>
  <si>
    <t>67 / Prihodi grad Pula - nefinancijska imovina knjige knjižnica</t>
  </si>
  <si>
    <t>63 / Prihodi žup.proračun</t>
  </si>
  <si>
    <t>67 / Prih.za fin. ras.poslovanja Grad Pula</t>
  </si>
  <si>
    <t>63 / Prih.za fin.ras.poslovanja soc.prog ostali gradovi</t>
  </si>
  <si>
    <t>63 / Prih.za fin.ras.poslovanja soc.prog ostale općine</t>
  </si>
  <si>
    <t>U Puli, 11.07.2023.</t>
  </si>
  <si>
    <t>Predsjednica školskog odbora:</t>
  </si>
  <si>
    <t>Sanda Giachin Rakić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</si>
</sst>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sz val="8"/>
      <name val="MS Sans Serif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center" wrapText="1"/>
    </xf>
    <xf numFmtId="0" fontId="31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1" fillId="0" borderId="17" xfId="0" applyNumberFormat="1" applyFont="1" applyBorder="1" applyAlignment="1">
      <alignment horizontal="right"/>
    </xf>
    <xf numFmtId="0" fontId="33" fillId="0" borderId="15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/>
    </xf>
    <xf numFmtId="0" fontId="31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2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1" fontId="43" fillId="27" borderId="28" xfId="0" applyNumberFormat="1" applyFont="1" applyFill="1" applyBorder="1" applyAlignment="1">
      <alignment horizontal="right" vertical="top" wrapText="1"/>
    </xf>
    <xf numFmtId="1" fontId="43" fillId="27" borderId="18" xfId="0" applyNumberFormat="1" applyFont="1" applyFill="1" applyBorder="1" applyAlignment="1">
      <alignment horizontal="left" wrapText="1"/>
    </xf>
    <xf numFmtId="1" fontId="44" fillId="0" borderId="23" xfId="0" applyNumberFormat="1" applyFont="1" applyBorder="1" applyAlignment="1">
      <alignment wrapText="1"/>
    </xf>
    <xf numFmtId="3" fontId="46" fillId="0" borderId="17" xfId="0" applyNumberFormat="1" applyFont="1" applyFill="1" applyBorder="1" applyAlignment="1" applyProtection="1">
      <alignment/>
      <protection/>
    </xf>
    <xf numFmtId="3" fontId="44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5" fillId="0" borderId="29" xfId="0" applyNumberFormat="1" applyFont="1" applyFill="1" applyBorder="1" applyAlignment="1" applyProtection="1">
      <alignment wrapText="1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4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4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4" fillId="0" borderId="29" xfId="0" applyNumberFormat="1" applyFont="1" applyFill="1" applyBorder="1" applyAlignment="1" applyProtection="1">
      <alignment/>
      <protection/>
    </xf>
    <xf numFmtId="0" fontId="47" fillId="0" borderId="32" xfId="0" applyNumberFormat="1" applyFont="1" applyFill="1" applyBorder="1" applyAlignment="1" applyProtection="1">
      <alignment horizontal="left"/>
      <protection/>
    </xf>
    <xf numFmtId="0" fontId="47" fillId="0" borderId="32" xfId="0" applyNumberFormat="1" applyFont="1" applyFill="1" applyBorder="1" applyAlignment="1" applyProtection="1">
      <alignment wrapText="1"/>
      <protection/>
    </xf>
    <xf numFmtId="3" fontId="44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5" fillId="0" borderId="33" xfId="0" applyNumberFormat="1" applyFont="1" applyFill="1" applyBorder="1" applyAlignment="1" applyProtection="1">
      <alignment wrapText="1"/>
      <protection/>
    </xf>
    <xf numFmtId="3" fontId="46" fillId="0" borderId="33" xfId="0" applyNumberFormat="1" applyFont="1" applyFill="1" applyBorder="1" applyAlignment="1" applyProtection="1">
      <alignment/>
      <protection/>
    </xf>
    <xf numFmtId="3" fontId="46" fillId="0" borderId="31" xfId="0" applyNumberFormat="1" applyFont="1" applyFill="1" applyBorder="1" applyAlignment="1" applyProtection="1">
      <alignment/>
      <protection/>
    </xf>
    <xf numFmtId="0" fontId="45" fillId="0" borderId="29" xfId="0" applyNumberFormat="1" applyFont="1" applyFill="1" applyBorder="1" applyAlignment="1" applyProtection="1">
      <alignment horizontal="center"/>
      <protection/>
    </xf>
    <xf numFmtId="0" fontId="45" fillId="0" borderId="32" xfId="0" applyNumberFormat="1" applyFont="1" applyFill="1" applyBorder="1" applyAlignment="1" applyProtection="1">
      <alignment horizontal="center"/>
      <protection/>
    </xf>
    <xf numFmtId="0" fontId="45" fillId="0" borderId="31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3" fontId="44" fillId="0" borderId="33" xfId="0" applyNumberFormat="1" applyFont="1" applyFill="1" applyBorder="1" applyAlignment="1" applyProtection="1">
      <alignment/>
      <protection/>
    </xf>
    <xf numFmtId="0" fontId="44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4" fillId="28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4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3" fillId="0" borderId="34" xfId="0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/>
    </xf>
    <xf numFmtId="3" fontId="44" fillId="0" borderId="36" xfId="0" applyNumberFormat="1" applyFont="1" applyFill="1" applyBorder="1" applyAlignment="1" applyProtection="1">
      <alignment/>
      <protection/>
    </xf>
    <xf numFmtId="0" fontId="42" fillId="28" borderId="24" xfId="0" applyFont="1" applyFill="1" applyBorder="1" applyAlignment="1">
      <alignment vertical="top" wrapText="1"/>
    </xf>
    <xf numFmtId="4" fontId="60" fillId="22" borderId="17" xfId="0" applyNumberFormat="1" applyFont="1" applyFill="1" applyBorder="1" applyAlignment="1" applyProtection="1">
      <alignment horizontal="center" vertical="center" wrapText="1"/>
      <protection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3" fontId="62" fillId="0" borderId="16" xfId="0" applyNumberFormat="1" applyFont="1" applyBorder="1" applyAlignment="1">
      <alignment horizontal="right"/>
    </xf>
    <xf numFmtId="0" fontId="44" fillId="22" borderId="17" xfId="0" applyNumberFormat="1" applyFont="1" applyFill="1" applyBorder="1" applyAlignment="1" applyProtection="1">
      <alignment horizontal="center" vertical="center" wrapText="1"/>
      <protection/>
    </xf>
    <xf numFmtId="3" fontId="44" fillId="28" borderId="29" xfId="0" applyNumberFormat="1" applyFont="1" applyFill="1" applyBorder="1" applyAlignment="1" applyProtection="1">
      <alignment/>
      <protection/>
    </xf>
    <xf numFmtId="3" fontId="44" fillId="28" borderId="32" xfId="0" applyNumberFormat="1" applyFont="1" applyFill="1" applyBorder="1" applyAlignment="1" applyProtection="1">
      <alignment/>
      <protection/>
    </xf>
    <xf numFmtId="49" fontId="26" fillId="0" borderId="29" xfId="0" applyNumberFormat="1" applyFont="1" applyFill="1" applyBorder="1" applyAlignment="1" applyProtection="1">
      <alignment horizontal="center"/>
      <protection/>
    </xf>
    <xf numFmtId="4" fontId="60" fillId="0" borderId="30" xfId="0" applyNumberFormat="1" applyFont="1" applyFill="1" applyBorder="1" applyAlignment="1" applyProtection="1">
      <alignment/>
      <protection/>
    </xf>
    <xf numFmtId="4" fontId="60" fillId="0" borderId="29" xfId="0" applyNumberFormat="1" applyFont="1" applyFill="1" applyBorder="1" applyAlignment="1" applyProtection="1">
      <alignment/>
      <protection/>
    </xf>
    <xf numFmtId="4" fontId="60" fillId="0" borderId="17" xfId="0" applyNumberFormat="1" applyFont="1" applyFill="1" applyBorder="1" applyAlignment="1" applyProtection="1">
      <alignment/>
      <protection/>
    </xf>
    <xf numFmtId="4" fontId="60" fillId="0" borderId="32" xfId="0" applyNumberFormat="1" applyFont="1" applyFill="1" applyBorder="1" applyAlignment="1" applyProtection="1">
      <alignment/>
      <protection/>
    </xf>
    <xf numFmtId="4" fontId="63" fillId="0" borderId="17" xfId="0" applyNumberFormat="1" applyFont="1" applyFill="1" applyBorder="1" applyAlignment="1" applyProtection="1">
      <alignment/>
      <protection/>
    </xf>
    <xf numFmtId="4" fontId="63" fillId="0" borderId="29" xfId="0" applyNumberFormat="1" applyFont="1" applyFill="1" applyBorder="1" applyAlignment="1" applyProtection="1">
      <alignment/>
      <protection/>
    </xf>
    <xf numFmtId="4" fontId="60" fillId="0" borderId="31" xfId="0" applyNumberFormat="1" applyFont="1" applyFill="1" applyBorder="1" applyAlignment="1" applyProtection="1">
      <alignment/>
      <protection/>
    </xf>
    <xf numFmtId="4" fontId="63" fillId="0" borderId="33" xfId="0" applyNumberFormat="1" applyFont="1" applyFill="1" applyBorder="1" applyAlignment="1" applyProtection="1">
      <alignment/>
      <protection/>
    </xf>
    <xf numFmtId="4" fontId="60" fillId="0" borderId="33" xfId="0" applyNumberFormat="1" applyFont="1" applyFill="1" applyBorder="1" applyAlignment="1" applyProtection="1">
      <alignment/>
      <protection/>
    </xf>
    <xf numFmtId="4" fontId="63" fillId="0" borderId="31" xfId="0" applyNumberFormat="1" applyFont="1" applyFill="1" applyBorder="1" applyAlignment="1" applyProtection="1">
      <alignment/>
      <protection/>
    </xf>
    <xf numFmtId="4" fontId="60" fillId="28" borderId="29" xfId="0" applyNumberFormat="1" applyFont="1" applyFill="1" applyBorder="1" applyAlignment="1" applyProtection="1">
      <alignment/>
      <protection/>
    </xf>
    <xf numFmtId="4" fontId="60" fillId="28" borderId="17" xfId="0" applyNumberFormat="1" applyFont="1" applyFill="1" applyBorder="1" applyAlignment="1" applyProtection="1">
      <alignment/>
      <protection/>
    </xf>
    <xf numFmtId="4" fontId="60" fillId="28" borderId="32" xfId="0" applyNumberFormat="1" applyFont="1" applyFill="1" applyBorder="1" applyAlignment="1" applyProtection="1">
      <alignment/>
      <protection/>
    </xf>
    <xf numFmtId="4" fontId="64" fillId="0" borderId="0" xfId="0" applyNumberFormat="1" applyFont="1" applyFill="1" applyBorder="1" applyAlignment="1" applyProtection="1">
      <alignment/>
      <protection/>
    </xf>
    <xf numFmtId="4" fontId="65" fillId="22" borderId="0" xfId="0" applyNumberFormat="1" applyFont="1" applyFill="1" applyBorder="1" applyAlignment="1" applyProtection="1">
      <alignment/>
      <protection/>
    </xf>
    <xf numFmtId="3" fontId="60" fillId="0" borderId="32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46" fillId="0" borderId="37" xfId="0" applyNumberFormat="1" applyFont="1" applyFill="1" applyBorder="1" applyAlignment="1" applyProtection="1">
      <alignment wrapText="1"/>
      <protection/>
    </xf>
    <xf numFmtId="0" fontId="51" fillId="0" borderId="3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6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/>
      <protection/>
    </xf>
    <xf numFmtId="0" fontId="34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37" xfId="0" applyNumberFormat="1" applyFont="1" applyFill="1" applyBorder="1" applyAlignment="1" applyProtection="1">
      <alignment horizontal="center" vertical="center"/>
      <protection/>
    </xf>
    <xf numFmtId="3" fontId="21" fillId="28" borderId="40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41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40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3" fontId="21" fillId="28" borderId="41" xfId="0" applyNumberFormat="1" applyFont="1" applyFill="1" applyBorder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4" customWidth="1"/>
    <col min="5" max="5" width="44.7109375" style="1" customWidth="1"/>
    <col min="6" max="6" width="15.140625" style="1" bestFit="1" customWidth="1"/>
    <col min="7" max="7" width="15.7109375" style="1" customWidth="1"/>
    <col min="8" max="16384" width="11.421875" style="1" customWidth="1"/>
  </cols>
  <sheetData>
    <row r="1" spans="1:7" ht="48" customHeight="1">
      <c r="A1" s="129" t="s">
        <v>76</v>
      </c>
      <c r="B1" s="129"/>
      <c r="C1" s="129"/>
      <c r="D1" s="129"/>
      <c r="E1" s="129"/>
      <c r="F1" s="129"/>
      <c r="G1" s="129"/>
    </row>
    <row r="2" spans="1:7" s="19" customFormat="1" ht="26.25" customHeight="1">
      <c r="A2" s="129" t="s">
        <v>29</v>
      </c>
      <c r="B2" s="129"/>
      <c r="C2" s="129"/>
      <c r="D2" s="129"/>
      <c r="E2" s="129"/>
      <c r="F2" s="129"/>
      <c r="G2" s="130"/>
    </row>
    <row r="3" spans="1:7" ht="25.5" customHeight="1">
      <c r="A3" s="129"/>
      <c r="B3" s="129"/>
      <c r="C3" s="129"/>
      <c r="D3" s="129"/>
      <c r="E3" s="129"/>
      <c r="F3" s="129"/>
      <c r="G3" s="129"/>
    </row>
    <row r="4" spans="1:5" ht="21.75" customHeight="1">
      <c r="A4" s="133" t="s">
        <v>55</v>
      </c>
      <c r="B4" s="134"/>
      <c r="C4" s="134"/>
      <c r="D4" s="134"/>
      <c r="E4" s="134"/>
    </row>
    <row r="5" spans="1:7" ht="36" customHeight="1">
      <c r="A5" s="21"/>
      <c r="B5" s="22"/>
      <c r="C5" s="22"/>
      <c r="D5" s="23"/>
      <c r="E5" s="24"/>
      <c r="F5" s="25" t="s">
        <v>51</v>
      </c>
      <c r="G5" s="25" t="s">
        <v>69</v>
      </c>
    </row>
    <row r="6" spans="1:8" ht="27.75" customHeight="1">
      <c r="A6" s="127" t="s">
        <v>30</v>
      </c>
      <c r="B6" s="126"/>
      <c r="C6" s="126"/>
      <c r="D6" s="126"/>
      <c r="E6" s="128"/>
      <c r="F6" s="59">
        <v>1214123</v>
      </c>
      <c r="G6" s="59">
        <v>659644</v>
      </c>
      <c r="H6" s="13"/>
    </row>
    <row r="7" spans="1:7" ht="22.5" customHeight="1">
      <c r="A7" s="127" t="s">
        <v>0</v>
      </c>
      <c r="B7" s="126"/>
      <c r="C7" s="126"/>
      <c r="D7" s="126"/>
      <c r="E7" s="128"/>
      <c r="F7" s="59">
        <v>1214123</v>
      </c>
      <c r="G7" s="59">
        <v>659644</v>
      </c>
    </row>
    <row r="8" spans="1:7" ht="22.5" customHeight="1">
      <c r="A8" s="131" t="s">
        <v>1</v>
      </c>
      <c r="B8" s="128"/>
      <c r="C8" s="128"/>
      <c r="D8" s="128"/>
      <c r="E8" s="128"/>
      <c r="F8" s="58">
        <v>0</v>
      </c>
      <c r="G8" s="58">
        <v>0</v>
      </c>
    </row>
    <row r="9" spans="1:7" ht="22.5" customHeight="1">
      <c r="A9" s="39" t="s">
        <v>31</v>
      </c>
      <c r="B9" s="26"/>
      <c r="C9" s="26"/>
      <c r="D9" s="26"/>
      <c r="E9" s="26"/>
      <c r="F9" s="59">
        <v>1216114</v>
      </c>
      <c r="G9" s="59">
        <v>665553</v>
      </c>
    </row>
    <row r="10" spans="1:7" ht="22.5" customHeight="1">
      <c r="A10" s="125" t="s">
        <v>2</v>
      </c>
      <c r="B10" s="126"/>
      <c r="C10" s="126"/>
      <c r="D10" s="126"/>
      <c r="E10" s="132"/>
      <c r="F10" s="58">
        <f>+F9-F11</f>
        <v>1194547</v>
      </c>
      <c r="G10" s="58">
        <f>+G9-G11</f>
        <v>641788</v>
      </c>
    </row>
    <row r="11" spans="1:7" ht="22.5" customHeight="1">
      <c r="A11" s="131" t="s">
        <v>3</v>
      </c>
      <c r="B11" s="128"/>
      <c r="C11" s="128"/>
      <c r="D11" s="128"/>
      <c r="E11" s="128"/>
      <c r="F11" s="58">
        <v>21567</v>
      </c>
      <c r="G11" s="58">
        <v>23765</v>
      </c>
    </row>
    <row r="12" spans="1:7" ht="22.5" customHeight="1">
      <c r="A12" s="125" t="s">
        <v>4</v>
      </c>
      <c r="B12" s="126"/>
      <c r="C12" s="126"/>
      <c r="D12" s="126"/>
      <c r="E12" s="126"/>
      <c r="F12" s="103">
        <f>+F6-F9</f>
        <v>-1991</v>
      </c>
      <c r="G12" s="103">
        <f>+G6-G9</f>
        <v>-5909</v>
      </c>
    </row>
    <row r="13" spans="1:7" ht="25.5" customHeight="1">
      <c r="A13" s="129"/>
      <c r="B13" s="135"/>
      <c r="C13" s="135"/>
      <c r="D13" s="135"/>
      <c r="E13" s="135"/>
      <c r="F13" s="136"/>
      <c r="G13" s="136"/>
    </row>
    <row r="14" spans="1:7" ht="27.75" customHeight="1">
      <c r="A14" s="21"/>
      <c r="B14" s="22"/>
      <c r="C14" s="22"/>
      <c r="D14" s="23"/>
      <c r="E14" s="24"/>
      <c r="F14" s="25" t="s">
        <v>51</v>
      </c>
      <c r="G14" s="25" t="s">
        <v>69</v>
      </c>
    </row>
    <row r="15" spans="1:7" ht="22.5" customHeight="1">
      <c r="A15" s="137" t="s">
        <v>42</v>
      </c>
      <c r="B15" s="138"/>
      <c r="C15" s="138"/>
      <c r="D15" s="138"/>
      <c r="E15" s="139"/>
      <c r="F15" s="104">
        <v>1991</v>
      </c>
      <c r="G15" s="104">
        <v>5908.86</v>
      </c>
    </row>
    <row r="16" spans="1:7" s="15" customFormat="1" ht="25.5" customHeight="1">
      <c r="A16" s="140" t="s">
        <v>72</v>
      </c>
      <c r="B16" s="141"/>
      <c r="C16" s="141"/>
      <c r="D16" s="141"/>
      <c r="E16" s="141"/>
      <c r="F16" s="142"/>
      <c r="G16" s="142"/>
    </row>
    <row r="17" spans="1:7" s="15" customFormat="1" ht="27.75" customHeight="1">
      <c r="A17" s="21"/>
      <c r="B17" s="22"/>
      <c r="C17" s="22"/>
      <c r="D17" s="23"/>
      <c r="E17" s="24"/>
      <c r="F17" s="25" t="s">
        <v>51</v>
      </c>
      <c r="G17" s="25" t="s">
        <v>69</v>
      </c>
    </row>
    <row r="18" spans="1:7" s="15" customFormat="1" ht="22.5" customHeight="1">
      <c r="A18" s="127" t="s">
        <v>5</v>
      </c>
      <c r="B18" s="126"/>
      <c r="C18" s="126"/>
      <c r="D18" s="126"/>
      <c r="E18" s="126"/>
      <c r="F18" s="27"/>
      <c r="G18" s="27"/>
    </row>
    <row r="19" spans="1:7" s="15" customFormat="1" ht="22.5" customHeight="1">
      <c r="A19" s="127" t="s">
        <v>6</v>
      </c>
      <c r="B19" s="126"/>
      <c r="C19" s="126"/>
      <c r="D19" s="126"/>
      <c r="E19" s="126"/>
      <c r="F19" s="27"/>
      <c r="G19" s="27"/>
    </row>
    <row r="20" spans="1:7" s="15" customFormat="1" ht="22.5" customHeight="1">
      <c r="A20" s="125" t="s">
        <v>7</v>
      </c>
      <c r="B20" s="126"/>
      <c r="C20" s="126"/>
      <c r="D20" s="126"/>
      <c r="E20" s="126"/>
      <c r="F20" s="27"/>
      <c r="G20" s="27"/>
    </row>
    <row r="21" spans="1:7" s="15" customFormat="1" ht="15" customHeight="1">
      <c r="A21" s="29"/>
      <c r="B21" s="30"/>
      <c r="C21" s="28"/>
      <c r="D21" s="31"/>
      <c r="E21" s="30"/>
      <c r="F21" s="32"/>
      <c r="G21" s="32"/>
    </row>
    <row r="22" spans="1:7" s="15" customFormat="1" ht="22.5" customHeight="1">
      <c r="A22" s="125" t="s">
        <v>8</v>
      </c>
      <c r="B22" s="126"/>
      <c r="C22" s="126"/>
      <c r="D22" s="126"/>
      <c r="E22" s="126"/>
      <c r="F22" s="27">
        <f>SUM(F12,F15,F20)</f>
        <v>0</v>
      </c>
      <c r="G22" s="27">
        <f>SUM(G12,G15,G20)</f>
        <v>-0.14000000000032742</v>
      </c>
    </row>
    <row r="23" spans="1:5" s="15" customFormat="1" ht="18" customHeight="1">
      <c r="A23" s="33"/>
      <c r="B23" s="20"/>
      <c r="C23" s="20"/>
      <c r="D23" s="20"/>
      <c r="E23" s="20"/>
    </row>
    <row r="24" spans="5:6" ht="12.75">
      <c r="E24" s="87"/>
      <c r="F24" s="16"/>
    </row>
    <row r="25" spans="5:7" ht="12.75">
      <c r="E25"/>
      <c r="G25" s="88"/>
    </row>
    <row r="26" ht="12.75">
      <c r="E26" s="87"/>
    </row>
    <row r="27" ht="12.75">
      <c r="E27"/>
    </row>
    <row r="28" ht="12.75">
      <c r="E28" s="87"/>
    </row>
    <row r="29" ht="12.75">
      <c r="E29"/>
    </row>
    <row r="30" ht="12.75">
      <c r="E30" s="16"/>
    </row>
    <row r="31" ht="12.75">
      <c r="E31"/>
    </row>
    <row r="32" ht="12.75">
      <c r="E32" s="88"/>
    </row>
  </sheetData>
  <sheetProtection/>
  <mergeCells count="17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4:E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5">
      <selection activeCell="G9" sqref="G9"/>
    </sheetView>
  </sheetViews>
  <sheetFormatPr defaultColWidth="11.421875" defaultRowHeight="12.75"/>
  <cols>
    <col min="1" max="1" width="16.28125" style="8" customWidth="1"/>
    <col min="2" max="3" width="14.28125" style="8" customWidth="1"/>
    <col min="4" max="4" width="17.57421875" style="16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34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29" t="s">
        <v>75</v>
      </c>
      <c r="B1" s="129"/>
      <c r="C1" s="129"/>
      <c r="D1" s="129"/>
      <c r="E1" s="129"/>
      <c r="F1" s="129"/>
      <c r="G1" s="129"/>
      <c r="H1" s="129"/>
      <c r="I1" s="129"/>
    </row>
    <row r="2" spans="1:9" s="2" customFormat="1" ht="13.5" thickBot="1">
      <c r="A2" s="108" t="s">
        <v>56</v>
      </c>
      <c r="H2" s="97"/>
      <c r="I2" s="7" t="s">
        <v>9</v>
      </c>
    </row>
    <row r="3" spans="1:9" s="2" customFormat="1" ht="24.75" thickBot="1">
      <c r="A3" s="50" t="s">
        <v>10</v>
      </c>
      <c r="B3" s="143" t="s">
        <v>50</v>
      </c>
      <c r="C3" s="144"/>
      <c r="D3" s="144"/>
      <c r="E3" s="144"/>
      <c r="F3" s="144"/>
      <c r="G3" s="144"/>
      <c r="H3" s="144"/>
      <c r="I3" s="145"/>
    </row>
    <row r="4" spans="1:9" s="2" customFormat="1" ht="60.75" thickBot="1">
      <c r="A4" s="51" t="s">
        <v>11</v>
      </c>
      <c r="B4" s="47" t="s">
        <v>12</v>
      </c>
      <c r="C4" s="48" t="s">
        <v>13</v>
      </c>
      <c r="D4" s="48" t="s">
        <v>14</v>
      </c>
      <c r="E4" s="48" t="s">
        <v>15</v>
      </c>
      <c r="F4" s="48" t="s">
        <v>16</v>
      </c>
      <c r="G4" s="48" t="s">
        <v>17</v>
      </c>
      <c r="H4" s="98" t="s">
        <v>47</v>
      </c>
      <c r="I4" s="49" t="s">
        <v>18</v>
      </c>
    </row>
    <row r="5" spans="1:9" s="2" customFormat="1" ht="28.5" customHeight="1">
      <c r="A5" s="46" t="s">
        <v>77</v>
      </c>
      <c r="B5" s="150"/>
      <c r="C5" s="151">
        <f>1327-818</f>
        <v>509</v>
      </c>
      <c r="D5" s="151">
        <v>0</v>
      </c>
      <c r="E5" s="151">
        <v>0</v>
      </c>
      <c r="F5" s="151">
        <v>0</v>
      </c>
      <c r="G5" s="151">
        <v>0</v>
      </c>
      <c r="H5" s="152">
        <v>0</v>
      </c>
      <c r="I5" s="153"/>
    </row>
    <row r="6" spans="1:9" s="2" customFormat="1" ht="28.5" customHeight="1">
      <c r="A6" s="46" t="s">
        <v>78</v>
      </c>
      <c r="B6" s="150"/>
      <c r="C6" s="154">
        <v>0</v>
      </c>
      <c r="D6" s="155">
        <v>39867</v>
      </c>
      <c r="E6" s="151">
        <v>0</v>
      </c>
      <c r="F6" s="151">
        <v>0</v>
      </c>
      <c r="G6" s="151">
        <v>0</v>
      </c>
      <c r="H6" s="152">
        <v>0</v>
      </c>
      <c r="I6" s="153"/>
    </row>
    <row r="7" spans="1:11" s="2" customFormat="1" ht="24" customHeight="1">
      <c r="A7" s="46" t="s">
        <v>79</v>
      </c>
      <c r="B7" s="150"/>
      <c r="C7" s="154">
        <v>0</v>
      </c>
      <c r="D7" s="155">
        <v>0</v>
      </c>
      <c r="E7" s="151">
        <v>0</v>
      </c>
      <c r="F7" s="151">
        <v>0</v>
      </c>
      <c r="G7" s="151">
        <v>590</v>
      </c>
      <c r="H7" s="152">
        <v>0</v>
      </c>
      <c r="I7" s="153"/>
      <c r="K7" s="96"/>
    </row>
    <row r="8" spans="1:9" s="2" customFormat="1" ht="24" customHeight="1">
      <c r="A8" s="101" t="s">
        <v>80</v>
      </c>
      <c r="B8" s="150"/>
      <c r="C8" s="154">
        <v>0</v>
      </c>
      <c r="D8" s="155">
        <v>0</v>
      </c>
      <c r="E8" s="151">
        <f>1327-1000</f>
        <v>327</v>
      </c>
      <c r="F8" s="151">
        <v>0</v>
      </c>
      <c r="G8" s="151">
        <v>0</v>
      </c>
      <c r="H8" s="152">
        <v>0</v>
      </c>
      <c r="I8" s="153"/>
    </row>
    <row r="9" spans="1:9" s="2" customFormat="1" ht="19.5" customHeight="1">
      <c r="A9" s="46" t="s">
        <v>81</v>
      </c>
      <c r="B9" s="150"/>
      <c r="C9" s="154">
        <v>0</v>
      </c>
      <c r="D9" s="155">
        <f>4645-4055</f>
        <v>590</v>
      </c>
      <c r="E9" s="151">
        <v>0</v>
      </c>
      <c r="F9" s="151">
        <v>0</v>
      </c>
      <c r="G9" s="151">
        <v>0</v>
      </c>
      <c r="H9" s="152">
        <v>0</v>
      </c>
      <c r="I9" s="153"/>
    </row>
    <row r="10" spans="1:9" s="2" customFormat="1" ht="22.5" customHeight="1">
      <c r="A10" s="46" t="s">
        <v>82</v>
      </c>
      <c r="B10" s="150"/>
      <c r="C10" s="154">
        <f>664-473</f>
        <v>191</v>
      </c>
      <c r="D10" s="155">
        <v>0</v>
      </c>
      <c r="E10" s="151">
        <v>0</v>
      </c>
      <c r="F10" s="151">
        <v>0</v>
      </c>
      <c r="G10" s="151">
        <v>0</v>
      </c>
      <c r="H10" s="152">
        <v>0</v>
      </c>
      <c r="I10" s="153"/>
    </row>
    <row r="11" spans="1:9" s="2" customFormat="1" ht="22.5" customHeight="1">
      <c r="A11" s="46" t="s">
        <v>82</v>
      </c>
      <c r="B11" s="150"/>
      <c r="C11" s="154">
        <v>0</v>
      </c>
      <c r="D11" s="155">
        <v>0</v>
      </c>
      <c r="E11" s="151">
        <v>0</v>
      </c>
      <c r="F11" s="151">
        <v>0</v>
      </c>
      <c r="G11" s="151">
        <v>0</v>
      </c>
      <c r="H11" s="152">
        <v>0</v>
      </c>
      <c r="I11" s="153"/>
    </row>
    <row r="12" spans="1:9" s="2" customFormat="1" ht="22.5" customHeight="1">
      <c r="A12" s="46" t="s">
        <v>83</v>
      </c>
      <c r="B12" s="150"/>
      <c r="C12" s="154">
        <v>0</v>
      </c>
      <c r="D12" s="155">
        <v>0</v>
      </c>
      <c r="E12" s="151">
        <v>0</v>
      </c>
      <c r="F12" s="151">
        <f>1327-1198</f>
        <v>129</v>
      </c>
      <c r="G12" s="151">
        <v>0</v>
      </c>
      <c r="H12" s="152">
        <v>0</v>
      </c>
      <c r="I12" s="153"/>
    </row>
    <row r="13" spans="1:9" s="2" customFormat="1" ht="21" customHeight="1">
      <c r="A13" s="46" t="s">
        <v>83</v>
      </c>
      <c r="B13" s="156"/>
      <c r="C13" s="154">
        <v>0</v>
      </c>
      <c r="D13" s="154">
        <v>0</v>
      </c>
      <c r="E13" s="154">
        <v>0</v>
      </c>
      <c r="F13" s="154">
        <v>529</v>
      </c>
      <c r="G13" s="154">
        <v>0</v>
      </c>
      <c r="H13" s="157">
        <v>0</v>
      </c>
      <c r="I13" s="158"/>
    </row>
    <row r="14" spans="1:9" s="2" customFormat="1" ht="21" customHeight="1">
      <c r="A14" s="46" t="s">
        <v>84</v>
      </c>
      <c r="B14" s="156"/>
      <c r="C14" s="154">
        <v>0</v>
      </c>
      <c r="D14" s="154">
        <v>0</v>
      </c>
      <c r="E14" s="154">
        <v>0</v>
      </c>
      <c r="F14" s="154">
        <v>2400</v>
      </c>
      <c r="G14" s="154">
        <v>0</v>
      </c>
      <c r="H14" s="157">
        <v>0</v>
      </c>
      <c r="I14" s="158"/>
    </row>
    <row r="15" spans="1:9" s="2" customFormat="1" ht="22.5" customHeight="1">
      <c r="A15" s="46" t="s">
        <v>85</v>
      </c>
      <c r="B15" s="156"/>
      <c r="C15" s="154">
        <v>0</v>
      </c>
      <c r="D15" s="154">
        <v>0</v>
      </c>
      <c r="E15" s="154">
        <v>49028</v>
      </c>
      <c r="F15" s="154">
        <v>0</v>
      </c>
      <c r="G15" s="154">
        <v>0</v>
      </c>
      <c r="H15" s="157">
        <v>442550</v>
      </c>
      <c r="I15" s="158"/>
    </row>
    <row r="16" spans="1:9" s="2" customFormat="1" ht="22.5" customHeight="1">
      <c r="A16" s="46" t="s">
        <v>86</v>
      </c>
      <c r="B16" s="156"/>
      <c r="C16" s="154">
        <v>0</v>
      </c>
      <c r="D16" s="154">
        <v>0</v>
      </c>
      <c r="E16" s="154">
        <f>17918-2600</f>
        <v>15318</v>
      </c>
      <c r="F16" s="154">
        <v>0</v>
      </c>
      <c r="G16" s="154">
        <v>0</v>
      </c>
      <c r="H16" s="157">
        <v>0</v>
      </c>
      <c r="I16" s="158"/>
    </row>
    <row r="17" spans="1:9" s="2" customFormat="1" ht="22.5" customHeight="1">
      <c r="A17" s="46" t="s">
        <v>87</v>
      </c>
      <c r="B17" s="156">
        <v>0</v>
      </c>
      <c r="C17" s="154">
        <v>0</v>
      </c>
      <c r="D17" s="154">
        <v>0</v>
      </c>
      <c r="E17" s="154">
        <v>14203</v>
      </c>
      <c r="F17" s="154">
        <v>0</v>
      </c>
      <c r="G17" s="154">
        <v>0</v>
      </c>
      <c r="H17" s="157">
        <v>0</v>
      </c>
      <c r="I17" s="158"/>
    </row>
    <row r="18" spans="1:11" s="2" customFormat="1" ht="31.5" customHeight="1">
      <c r="A18" s="46" t="s">
        <v>88</v>
      </c>
      <c r="B18" s="156"/>
      <c r="C18" s="154">
        <v>0</v>
      </c>
      <c r="D18" s="154">
        <v>0</v>
      </c>
      <c r="E18" s="154">
        <v>399</v>
      </c>
      <c r="F18" s="154">
        <v>0</v>
      </c>
      <c r="G18" s="154">
        <v>0</v>
      </c>
      <c r="H18" s="157">
        <v>0</v>
      </c>
      <c r="I18" s="158"/>
      <c r="K18" s="96"/>
    </row>
    <row r="19" spans="1:9" s="2" customFormat="1" ht="12.75">
      <c r="A19" s="46" t="s">
        <v>89</v>
      </c>
      <c r="B19" s="156"/>
      <c r="C19" s="154">
        <v>0</v>
      </c>
      <c r="D19" s="154">
        <v>0</v>
      </c>
      <c r="E19" s="154">
        <v>2380</v>
      </c>
      <c r="F19" s="154">
        <v>0</v>
      </c>
      <c r="G19" s="154">
        <v>0</v>
      </c>
      <c r="H19" s="157">
        <v>0</v>
      </c>
      <c r="I19" s="158"/>
    </row>
    <row r="20" spans="1:11" s="2" customFormat="1" ht="19.5">
      <c r="A20" s="46" t="s">
        <v>90</v>
      </c>
      <c r="B20" s="156">
        <v>29455</v>
      </c>
      <c r="C20" s="154">
        <v>0</v>
      </c>
      <c r="D20" s="154">
        <v>0</v>
      </c>
      <c r="E20" s="154">
        <v>55946</v>
      </c>
      <c r="F20" s="154">
        <v>0</v>
      </c>
      <c r="G20" s="154">
        <v>0</v>
      </c>
      <c r="H20" s="157">
        <v>0</v>
      </c>
      <c r="I20" s="158"/>
      <c r="K20" s="96"/>
    </row>
    <row r="21" spans="1:9" s="2" customFormat="1" ht="29.25">
      <c r="A21" s="46" t="s">
        <v>91</v>
      </c>
      <c r="B21" s="156"/>
      <c r="C21" s="154">
        <v>0</v>
      </c>
      <c r="D21" s="154">
        <v>0</v>
      </c>
      <c r="E21" s="154">
        <f>133-100</f>
        <v>33</v>
      </c>
      <c r="F21" s="154">
        <v>0</v>
      </c>
      <c r="G21" s="154">
        <v>0</v>
      </c>
      <c r="H21" s="157">
        <v>0</v>
      </c>
      <c r="I21" s="158"/>
    </row>
    <row r="22" spans="1:11" s="2" customFormat="1" ht="29.25">
      <c r="A22" s="46" t="s">
        <v>92</v>
      </c>
      <c r="B22" s="156"/>
      <c r="C22" s="154">
        <v>0</v>
      </c>
      <c r="D22" s="154">
        <v>0</v>
      </c>
      <c r="E22" s="154">
        <v>5200</v>
      </c>
      <c r="F22" s="154">
        <v>0</v>
      </c>
      <c r="G22" s="154">
        <v>0</v>
      </c>
      <c r="H22" s="157">
        <v>0</v>
      </c>
      <c r="I22" s="158"/>
      <c r="K22" s="96"/>
    </row>
    <row r="23" spans="1:9" s="2" customFormat="1" ht="9" customHeight="1" thickBot="1">
      <c r="A23" s="40"/>
      <c r="B23" s="41"/>
      <c r="C23" s="42"/>
      <c r="D23" s="42"/>
      <c r="E23" s="42"/>
      <c r="F23" s="42"/>
      <c r="G23" s="42"/>
      <c r="H23" s="99"/>
      <c r="I23" s="43"/>
    </row>
    <row r="24" spans="1:9" s="2" customFormat="1" ht="24" customHeight="1" thickBot="1">
      <c r="A24" s="52" t="s">
        <v>19</v>
      </c>
      <c r="B24" s="44">
        <f aca="true" t="shared" si="0" ref="B24:I24">SUM(B5:B23)</f>
        <v>29455</v>
      </c>
      <c r="C24" s="44">
        <f t="shared" si="0"/>
        <v>700</v>
      </c>
      <c r="D24" s="44">
        <f t="shared" si="0"/>
        <v>40457</v>
      </c>
      <c r="E24" s="44">
        <f>SUM(E5:E23)</f>
        <v>142834</v>
      </c>
      <c r="F24" s="44">
        <f t="shared" si="0"/>
        <v>3058</v>
      </c>
      <c r="G24" s="44">
        <f t="shared" si="0"/>
        <v>590</v>
      </c>
      <c r="H24" s="44">
        <f t="shared" si="0"/>
        <v>442550</v>
      </c>
      <c r="I24" s="45">
        <f t="shared" si="0"/>
        <v>0</v>
      </c>
    </row>
    <row r="25" spans="1:11" s="2" customFormat="1" ht="45" customHeight="1" thickBot="1">
      <c r="A25" s="52" t="s">
        <v>74</v>
      </c>
      <c r="B25" s="146">
        <f>B24+C24+D24+E24+F24+G24+I24+H24</f>
        <v>659644</v>
      </c>
      <c r="C25" s="147"/>
      <c r="D25" s="147"/>
      <c r="E25" s="147"/>
      <c r="F25" s="147"/>
      <c r="G25" s="147"/>
      <c r="H25" s="147"/>
      <c r="I25" s="148"/>
      <c r="K25" s="96"/>
    </row>
    <row r="26" spans="1:5" ht="12.75">
      <c r="A26" s="9"/>
      <c r="B26" s="9"/>
      <c r="C26" s="9"/>
      <c r="D26" s="17"/>
      <c r="E26" s="18"/>
    </row>
    <row r="27" spans="1:5" ht="12.75">
      <c r="A27" s="9"/>
      <c r="B27" s="9"/>
      <c r="C27" s="9"/>
      <c r="D27" s="17"/>
      <c r="E27" s="5"/>
    </row>
    <row r="28" spans="1:5" ht="22.5" customHeight="1">
      <c r="A28" s="9"/>
      <c r="B28" s="9"/>
      <c r="C28" s="9"/>
      <c r="D28" s="17"/>
      <c r="E28" s="11"/>
    </row>
    <row r="29" spans="4:5" ht="22.5" customHeight="1">
      <c r="D29" s="10"/>
      <c r="E29" s="12"/>
    </row>
  </sheetData>
  <sheetProtection/>
  <mergeCells count="3">
    <mergeCell ref="A1:I1"/>
    <mergeCell ref="B3:I3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SheetLayoutView="100" zoomScalePageLayoutView="0" workbookViewId="0" topLeftCell="A1">
      <selection activeCell="C71" sqref="C71"/>
    </sheetView>
  </sheetViews>
  <sheetFormatPr defaultColWidth="11.421875" defaultRowHeight="12.75"/>
  <cols>
    <col min="1" max="1" width="8.28125" style="36" customWidth="1"/>
    <col min="2" max="2" width="28.28125" style="37" customWidth="1"/>
    <col min="3" max="3" width="9.140625" style="3" customWidth="1"/>
    <col min="4" max="4" width="8.00390625" style="3" customWidth="1"/>
    <col min="5" max="5" width="8.42187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3" width="7.710937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10.421875" style="3" customWidth="1"/>
    <col min="18" max="18" width="10.7109375" style="123" customWidth="1"/>
    <col min="19" max="19" width="11.421875" style="1" customWidth="1"/>
    <col min="20" max="20" width="14.421875" style="1" bestFit="1" customWidth="1"/>
    <col min="21" max="16384" width="11.421875" style="1" customWidth="1"/>
  </cols>
  <sheetData>
    <row r="1" spans="1:18" ht="18">
      <c r="A1" s="149" t="s">
        <v>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5" customFormat="1" ht="78.75">
      <c r="A2" s="4" t="s">
        <v>20</v>
      </c>
      <c r="B2" s="38" t="s">
        <v>21</v>
      </c>
      <c r="C2" s="38" t="s">
        <v>52</v>
      </c>
      <c r="D2" s="38" t="s">
        <v>39</v>
      </c>
      <c r="E2" s="38" t="s">
        <v>40</v>
      </c>
      <c r="F2" s="38" t="s">
        <v>13</v>
      </c>
      <c r="G2" s="38" t="s">
        <v>49</v>
      </c>
      <c r="H2" s="38" t="s">
        <v>44</v>
      </c>
      <c r="I2" s="38" t="s">
        <v>35</v>
      </c>
      <c r="J2" s="38" t="s">
        <v>36</v>
      </c>
      <c r="K2" s="38" t="s">
        <v>37</v>
      </c>
      <c r="L2" s="38" t="s">
        <v>38</v>
      </c>
      <c r="M2" s="38" t="s">
        <v>54</v>
      </c>
      <c r="N2" s="38" t="s">
        <v>22</v>
      </c>
      <c r="O2" s="38" t="s">
        <v>17</v>
      </c>
      <c r="P2" s="38" t="s">
        <v>41</v>
      </c>
      <c r="Q2" s="38" t="s">
        <v>46</v>
      </c>
      <c r="R2" s="102" t="s">
        <v>53</v>
      </c>
    </row>
    <row r="3" spans="1:18" ht="12.75">
      <c r="A3" s="55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13"/>
    </row>
    <row r="4" spans="1:18" s="5" customFormat="1" ht="13.5" thickBot="1">
      <c r="A4" s="63"/>
      <c r="B4" s="85" t="s">
        <v>33</v>
      </c>
      <c r="C4" s="64">
        <f>+C14+C23+C34+C40+C59+C45+C49+C54</f>
        <v>665552.86</v>
      </c>
      <c r="D4" s="64">
        <f>+D14+D23+D34+D40+D59+D45+D49+D54</f>
        <v>11815</v>
      </c>
      <c r="E4" s="64">
        <f>+E14+E23+E34+E40+E59+E45+E49+E54</f>
        <v>44530</v>
      </c>
      <c r="F4" s="64">
        <f>+F14+F23+F34+F40+F59+F45+F49+F54</f>
        <v>700</v>
      </c>
      <c r="G4" s="64">
        <f>+G14+G23+G34+G40+G59+G45+G49+G54</f>
        <v>590</v>
      </c>
      <c r="H4" s="64">
        <f>+H14+H23+H34+H40+H59+H45+H49+H54</f>
        <v>39867</v>
      </c>
      <c r="I4" s="64">
        <f>+I14+I23+I34+I40+I59+I45+I49+I54</f>
        <v>78549</v>
      </c>
      <c r="J4" s="64">
        <f>+J14+J23+J34+J40+J59+J45+J49+J54</f>
        <v>2380</v>
      </c>
      <c r="K4" s="64">
        <f>+K14+K23+K34+K40+K59+K45+K49+K54</f>
        <v>5200</v>
      </c>
      <c r="L4" s="64">
        <f>+L14+L23+L34+L40+L59+L45+L49+L54</f>
        <v>33</v>
      </c>
      <c r="M4" s="64">
        <f>+M14+M23+M34+M40+M59+M45+M49+M54</f>
        <v>327</v>
      </c>
      <c r="N4" s="64">
        <f>+N14+N23+N34+N40+N59+N45+N49+N54</f>
        <v>3058</v>
      </c>
      <c r="O4" s="64">
        <f>+O14+O23+O34+O40+O59+O45+O49+O54</f>
        <v>590</v>
      </c>
      <c r="P4" s="64">
        <f>+P14+P23+P34+P40+P59+P45+P49+P54</f>
        <v>29455</v>
      </c>
      <c r="Q4" s="64">
        <f>+Q14+Q23+Q34+Q40+Q59+Q45+Q49+Q54</f>
        <v>442550</v>
      </c>
      <c r="R4" s="109">
        <f>+R14+R23+R34+R40+R59+R45+R49+R54</f>
        <v>5908.86</v>
      </c>
    </row>
    <row r="5" spans="1:18" ht="13.5" thickTop="1">
      <c r="A5" s="108" t="s">
        <v>56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14"/>
    </row>
    <row r="6" spans="1:18" s="5" customFormat="1" ht="13.5" thickBot="1">
      <c r="A6" s="65"/>
      <c r="B6" s="66" t="s">
        <v>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15"/>
    </row>
    <row r="7" spans="1:18" s="5" customFormat="1" ht="80.25" thickBot="1" thickTop="1">
      <c r="A7" s="70" t="s">
        <v>57</v>
      </c>
      <c r="B7" s="71" t="s">
        <v>58</v>
      </c>
      <c r="C7" s="38" t="s">
        <v>52</v>
      </c>
      <c r="D7" s="38" t="s">
        <v>39</v>
      </c>
      <c r="E7" s="38" t="s">
        <v>40</v>
      </c>
      <c r="F7" s="38" t="s">
        <v>13</v>
      </c>
      <c r="G7" s="38" t="s">
        <v>43</v>
      </c>
      <c r="H7" s="38" t="s">
        <v>14</v>
      </c>
      <c r="I7" s="38" t="s">
        <v>35</v>
      </c>
      <c r="J7" s="38" t="s">
        <v>36</v>
      </c>
      <c r="K7" s="38" t="s">
        <v>37</v>
      </c>
      <c r="L7" s="38" t="s">
        <v>38</v>
      </c>
      <c r="M7" s="38" t="s">
        <v>54</v>
      </c>
      <c r="N7" s="38" t="s">
        <v>22</v>
      </c>
      <c r="O7" s="38" t="s">
        <v>17</v>
      </c>
      <c r="P7" s="38" t="s">
        <v>41</v>
      </c>
      <c r="Q7" s="38" t="s">
        <v>46</v>
      </c>
      <c r="R7" s="102" t="s">
        <v>53</v>
      </c>
    </row>
    <row r="8" spans="1:20" s="5" customFormat="1" ht="13.5" thickTop="1">
      <c r="A8" s="60">
        <v>3</v>
      </c>
      <c r="B8" s="68" t="s">
        <v>23</v>
      </c>
      <c r="C8" s="69">
        <v>55946</v>
      </c>
      <c r="D8" s="69">
        <v>11416</v>
      </c>
      <c r="E8" s="69">
        <v>44530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/>
      <c r="N8" s="69">
        <v>0</v>
      </c>
      <c r="O8" s="69">
        <v>0</v>
      </c>
      <c r="P8" s="69">
        <v>0</v>
      </c>
      <c r="Q8" s="69">
        <v>0</v>
      </c>
      <c r="R8" s="110">
        <v>0</v>
      </c>
      <c r="T8" s="14"/>
    </row>
    <row r="9" spans="1:18" s="5" customFormat="1" ht="12.75">
      <c r="A9" s="55">
        <v>31</v>
      </c>
      <c r="B9" s="57" t="s">
        <v>24</v>
      </c>
      <c r="C9" s="54">
        <v>0</v>
      </c>
      <c r="D9" s="54">
        <v>0</v>
      </c>
      <c r="E9" s="54"/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/>
      <c r="N9" s="54">
        <v>0</v>
      </c>
      <c r="O9" s="54">
        <v>0</v>
      </c>
      <c r="P9" s="54">
        <v>0</v>
      </c>
      <c r="Q9" s="54">
        <v>0</v>
      </c>
      <c r="R9" s="111"/>
    </row>
    <row r="10" spans="1:18" s="5" customFormat="1" ht="12.75">
      <c r="A10" s="55">
        <v>32</v>
      </c>
      <c r="B10" s="57" t="s">
        <v>25</v>
      </c>
      <c r="C10" s="54">
        <v>55946</v>
      </c>
      <c r="D10" s="54">
        <v>11416</v>
      </c>
      <c r="E10" s="54">
        <v>44530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/>
      <c r="N10" s="54">
        <v>0</v>
      </c>
      <c r="O10" s="54">
        <v>0</v>
      </c>
      <c r="P10" s="54">
        <v>0</v>
      </c>
      <c r="Q10" s="54">
        <v>0</v>
      </c>
      <c r="R10" s="111">
        <v>0</v>
      </c>
    </row>
    <row r="11" spans="1:18" s="5" customFormat="1" ht="12.75">
      <c r="A11" s="55">
        <v>34</v>
      </c>
      <c r="B11" s="57" t="s">
        <v>26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/>
      <c r="N11" s="54">
        <v>0</v>
      </c>
      <c r="O11" s="54">
        <v>0</v>
      </c>
      <c r="P11" s="54">
        <v>0</v>
      </c>
      <c r="Q11" s="54">
        <v>0</v>
      </c>
      <c r="R11" s="111">
        <v>0</v>
      </c>
    </row>
    <row r="12" spans="1:19" s="5" customFormat="1" ht="22.5">
      <c r="A12" s="55">
        <v>4</v>
      </c>
      <c r="B12" s="57" t="s">
        <v>27</v>
      </c>
      <c r="C12" s="54">
        <v>399</v>
      </c>
      <c r="D12" s="54">
        <v>399</v>
      </c>
      <c r="E12" s="54"/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/>
      <c r="N12" s="54">
        <v>0</v>
      </c>
      <c r="O12" s="54">
        <v>0</v>
      </c>
      <c r="P12" s="54">
        <v>0</v>
      </c>
      <c r="Q12" s="54">
        <v>0</v>
      </c>
      <c r="R12" s="111">
        <v>0</v>
      </c>
      <c r="S12" s="14"/>
    </row>
    <row r="13" spans="1:19" s="5" customFormat="1" ht="23.25" thickBot="1">
      <c r="A13" s="65">
        <v>42</v>
      </c>
      <c r="B13" s="66" t="s">
        <v>28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/>
      <c r="N13" s="67">
        <v>0</v>
      </c>
      <c r="O13" s="67">
        <v>0</v>
      </c>
      <c r="P13" s="67">
        <v>0</v>
      </c>
      <c r="Q13" s="67"/>
      <c r="R13" s="115">
        <v>0</v>
      </c>
      <c r="S13" s="14"/>
    </row>
    <row r="14" spans="1:19" s="5" customFormat="1" ht="14.25" thickBot="1" thickTop="1">
      <c r="A14" s="73"/>
      <c r="B14" s="74" t="s">
        <v>34</v>
      </c>
      <c r="C14" s="72">
        <v>56345</v>
      </c>
      <c r="D14" s="72">
        <v>11815</v>
      </c>
      <c r="E14" s="72">
        <v>44530</v>
      </c>
      <c r="F14" s="72">
        <v>0</v>
      </c>
      <c r="G14" s="72"/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/>
      <c r="N14" s="72">
        <v>0</v>
      </c>
      <c r="O14" s="72">
        <v>0</v>
      </c>
      <c r="P14" s="72">
        <v>0</v>
      </c>
      <c r="Q14" s="72">
        <v>0</v>
      </c>
      <c r="R14" s="112">
        <v>0</v>
      </c>
      <c r="S14" s="14"/>
    </row>
    <row r="15" spans="1:18" ht="14.25" thickBot="1" thickTop="1">
      <c r="A15" s="75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16"/>
    </row>
    <row r="16" spans="1:18" s="5" customFormat="1" ht="80.25" thickBot="1" thickTop="1">
      <c r="A16" s="70" t="s">
        <v>59</v>
      </c>
      <c r="B16" s="71" t="s">
        <v>60</v>
      </c>
      <c r="C16" s="38" t="s">
        <v>52</v>
      </c>
      <c r="D16" s="38" t="s">
        <v>39</v>
      </c>
      <c r="E16" s="38" t="s">
        <v>40</v>
      </c>
      <c r="F16" s="38" t="s">
        <v>13</v>
      </c>
      <c r="G16" s="38" t="s">
        <v>49</v>
      </c>
      <c r="H16" s="38" t="s">
        <v>44</v>
      </c>
      <c r="I16" s="38" t="s">
        <v>35</v>
      </c>
      <c r="J16" s="38" t="s">
        <v>36</v>
      </c>
      <c r="K16" s="38" t="s">
        <v>37</v>
      </c>
      <c r="L16" s="38" t="s">
        <v>38</v>
      </c>
      <c r="M16" s="38" t="s">
        <v>54</v>
      </c>
      <c r="N16" s="38" t="s">
        <v>22</v>
      </c>
      <c r="O16" s="38" t="s">
        <v>17</v>
      </c>
      <c r="P16" s="38" t="s">
        <v>41</v>
      </c>
      <c r="Q16" s="38" t="s">
        <v>46</v>
      </c>
      <c r="R16" s="102" t="s">
        <v>53</v>
      </c>
    </row>
    <row r="17" spans="1:18" s="5" customFormat="1" ht="13.5" thickTop="1">
      <c r="A17" s="60">
        <v>3</v>
      </c>
      <c r="B17" s="68" t="s">
        <v>23</v>
      </c>
      <c r="C17" s="69">
        <v>47889</v>
      </c>
      <c r="D17" s="69">
        <v>0</v>
      </c>
      <c r="E17" s="69"/>
      <c r="F17" s="69">
        <v>0</v>
      </c>
      <c r="G17" s="69">
        <v>0</v>
      </c>
      <c r="H17" s="69">
        <v>17442</v>
      </c>
      <c r="I17" s="69">
        <v>0</v>
      </c>
      <c r="J17" s="69">
        <v>0</v>
      </c>
      <c r="K17" s="69">
        <v>4100</v>
      </c>
      <c r="L17" s="69">
        <v>0</v>
      </c>
      <c r="M17" s="69">
        <v>0</v>
      </c>
      <c r="N17" s="69">
        <v>0</v>
      </c>
      <c r="O17" s="69">
        <v>0</v>
      </c>
      <c r="P17" s="69">
        <v>26347</v>
      </c>
      <c r="Q17" s="69">
        <v>0</v>
      </c>
      <c r="R17" s="110">
        <v>0</v>
      </c>
    </row>
    <row r="18" spans="1:20" s="5" customFormat="1" ht="12.75">
      <c r="A18" s="55">
        <v>31</v>
      </c>
      <c r="B18" s="57" t="s">
        <v>24</v>
      </c>
      <c r="C18" s="54">
        <v>42734</v>
      </c>
      <c r="D18" s="54">
        <v>0</v>
      </c>
      <c r="E18" s="54"/>
      <c r="F18" s="54">
        <v>0</v>
      </c>
      <c r="G18" s="54">
        <v>0</v>
      </c>
      <c r="H18" s="54">
        <v>12666</v>
      </c>
      <c r="I18" s="54">
        <v>0</v>
      </c>
      <c r="J18" s="54">
        <v>0</v>
      </c>
      <c r="K18" s="54">
        <v>3793</v>
      </c>
      <c r="L18" s="54">
        <v>0</v>
      </c>
      <c r="M18" s="54">
        <v>0</v>
      </c>
      <c r="N18" s="54">
        <v>0</v>
      </c>
      <c r="O18" s="54">
        <v>0</v>
      </c>
      <c r="P18" s="54">
        <v>26275</v>
      </c>
      <c r="Q18" s="54">
        <v>0</v>
      </c>
      <c r="R18" s="111">
        <v>0</v>
      </c>
      <c r="T18" s="14"/>
    </row>
    <row r="19" spans="1:18" s="5" customFormat="1" ht="12.75">
      <c r="A19" s="55">
        <v>32</v>
      </c>
      <c r="B19" s="57" t="s">
        <v>25</v>
      </c>
      <c r="C19" s="54">
        <v>5155</v>
      </c>
      <c r="D19" s="54">
        <v>0</v>
      </c>
      <c r="E19" s="54">
        <v>0</v>
      </c>
      <c r="F19" s="54">
        <v>0</v>
      </c>
      <c r="G19" s="54">
        <v>0</v>
      </c>
      <c r="H19" s="54">
        <v>4776</v>
      </c>
      <c r="I19" s="54">
        <v>0</v>
      </c>
      <c r="J19" s="54">
        <v>0</v>
      </c>
      <c r="K19" s="54">
        <v>307</v>
      </c>
      <c r="L19" s="54">
        <v>0</v>
      </c>
      <c r="M19" s="54">
        <v>0</v>
      </c>
      <c r="N19" s="54">
        <v>0</v>
      </c>
      <c r="O19" s="54">
        <v>0</v>
      </c>
      <c r="P19" s="54">
        <v>72</v>
      </c>
      <c r="Q19" s="54">
        <v>0</v>
      </c>
      <c r="R19" s="111">
        <v>0</v>
      </c>
    </row>
    <row r="20" spans="1:18" s="5" customFormat="1" ht="12.75">
      <c r="A20" s="55">
        <v>34</v>
      </c>
      <c r="B20" s="57" t="s">
        <v>26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/>
      <c r="N20" s="54">
        <v>0</v>
      </c>
      <c r="O20" s="54">
        <v>0</v>
      </c>
      <c r="P20" s="54">
        <v>0</v>
      </c>
      <c r="Q20" s="54"/>
      <c r="R20" s="111">
        <v>0</v>
      </c>
    </row>
    <row r="21" spans="1:20" ht="22.5">
      <c r="A21" s="55">
        <v>4</v>
      </c>
      <c r="B21" s="57" t="s">
        <v>27</v>
      </c>
      <c r="C21" s="54">
        <v>1751</v>
      </c>
      <c r="D21" s="54">
        <v>0</v>
      </c>
      <c r="E21" s="54">
        <v>0</v>
      </c>
      <c r="F21" s="54">
        <v>0</v>
      </c>
      <c r="G21" s="54">
        <v>0</v>
      </c>
      <c r="H21" s="54">
        <v>1751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111">
        <v>0</v>
      </c>
      <c r="T21" s="13"/>
    </row>
    <row r="22" spans="1:18" ht="23.25" thickBot="1">
      <c r="A22" s="55">
        <v>42</v>
      </c>
      <c r="B22" s="57" t="s">
        <v>28</v>
      </c>
      <c r="C22" s="54">
        <v>1751</v>
      </c>
      <c r="D22" s="54">
        <v>0</v>
      </c>
      <c r="E22" s="54">
        <v>0</v>
      </c>
      <c r="F22" s="54">
        <v>0</v>
      </c>
      <c r="G22" s="54">
        <v>0</v>
      </c>
      <c r="H22" s="54">
        <v>1751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111">
        <v>0</v>
      </c>
    </row>
    <row r="23" spans="1:18" ht="14.25" thickBot="1" thickTop="1">
      <c r="A23" s="80"/>
      <c r="B23" s="74" t="s">
        <v>34</v>
      </c>
      <c r="C23" s="72">
        <v>49640</v>
      </c>
      <c r="D23" s="72">
        <v>0</v>
      </c>
      <c r="E23" s="72">
        <v>0</v>
      </c>
      <c r="F23" s="72">
        <v>0</v>
      </c>
      <c r="G23" s="72">
        <v>0</v>
      </c>
      <c r="H23" s="72">
        <v>19193</v>
      </c>
      <c r="I23" s="72">
        <v>0</v>
      </c>
      <c r="J23" s="72">
        <v>0</v>
      </c>
      <c r="K23" s="72">
        <v>4100</v>
      </c>
      <c r="L23" s="72">
        <v>0</v>
      </c>
      <c r="M23" s="72">
        <v>0</v>
      </c>
      <c r="N23" s="72">
        <v>0</v>
      </c>
      <c r="O23" s="72">
        <v>0</v>
      </c>
      <c r="P23" s="72">
        <v>26347</v>
      </c>
      <c r="Q23" s="72">
        <v>0</v>
      </c>
      <c r="R23" s="112">
        <v>0</v>
      </c>
    </row>
    <row r="24" spans="1:18" ht="13.5" thickTop="1">
      <c r="A24" s="79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14"/>
    </row>
    <row r="25" spans="1:18" ht="13.5" thickBot="1">
      <c r="A25" s="65"/>
      <c r="B25" s="8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18"/>
    </row>
    <row r="26" spans="1:18" s="5" customFormat="1" ht="80.25" thickBot="1" thickTop="1">
      <c r="A26" s="70" t="s">
        <v>61</v>
      </c>
      <c r="B26" s="71" t="s">
        <v>62</v>
      </c>
      <c r="C26" s="105" t="s">
        <v>52</v>
      </c>
      <c r="D26" s="105" t="s">
        <v>39</v>
      </c>
      <c r="E26" s="105" t="s">
        <v>40</v>
      </c>
      <c r="F26" s="105" t="s">
        <v>13</v>
      </c>
      <c r="G26" s="105" t="s">
        <v>49</v>
      </c>
      <c r="H26" s="105" t="s">
        <v>44</v>
      </c>
      <c r="I26" s="105" t="s">
        <v>35</v>
      </c>
      <c r="J26" s="105" t="s">
        <v>36</v>
      </c>
      <c r="K26" s="105" t="s">
        <v>37</v>
      </c>
      <c r="L26" s="105" t="s">
        <v>38</v>
      </c>
      <c r="M26" s="105" t="s">
        <v>54</v>
      </c>
      <c r="N26" s="105" t="s">
        <v>22</v>
      </c>
      <c r="O26" s="105" t="s">
        <v>17</v>
      </c>
      <c r="P26" s="105" t="s">
        <v>41</v>
      </c>
      <c r="Q26" s="105" t="s">
        <v>46</v>
      </c>
      <c r="R26" s="102" t="s">
        <v>53</v>
      </c>
    </row>
    <row r="27" spans="1:18" s="5" customFormat="1" ht="13.5" thickTop="1">
      <c r="A27" s="60">
        <v>3</v>
      </c>
      <c r="B27" s="68" t="s">
        <v>23</v>
      </c>
      <c r="C27" s="69">
        <v>78462.86</v>
      </c>
      <c r="D27" s="69">
        <v>0</v>
      </c>
      <c r="E27" s="69">
        <v>0</v>
      </c>
      <c r="F27" s="69">
        <v>700</v>
      </c>
      <c r="G27" s="69">
        <v>590</v>
      </c>
      <c r="H27" s="69">
        <v>18683</v>
      </c>
      <c r="I27" s="69">
        <v>49028</v>
      </c>
      <c r="J27" s="69">
        <v>2380</v>
      </c>
      <c r="K27" s="69">
        <v>1100</v>
      </c>
      <c r="L27" s="69">
        <v>33</v>
      </c>
      <c r="M27" s="69">
        <v>0</v>
      </c>
      <c r="N27" s="69">
        <v>658</v>
      </c>
      <c r="O27" s="69">
        <v>284</v>
      </c>
      <c r="P27" s="69">
        <v>698</v>
      </c>
      <c r="Q27" s="69">
        <v>0</v>
      </c>
      <c r="R27" s="119">
        <v>4308.86</v>
      </c>
    </row>
    <row r="28" spans="1:18" s="5" customFormat="1" ht="12.75">
      <c r="A28" s="55">
        <v>31</v>
      </c>
      <c r="B28" s="57" t="s">
        <v>24</v>
      </c>
      <c r="C28" s="54">
        <v>2354</v>
      </c>
      <c r="D28" s="54">
        <v>0</v>
      </c>
      <c r="E28" s="54">
        <v>0</v>
      </c>
      <c r="F28" s="54">
        <v>59</v>
      </c>
      <c r="G28" s="54">
        <v>547</v>
      </c>
      <c r="H28" s="54">
        <v>326</v>
      </c>
      <c r="I28" s="54">
        <v>494</v>
      </c>
      <c r="J28" s="54">
        <v>313</v>
      </c>
      <c r="K28" s="54">
        <v>0</v>
      </c>
      <c r="L28" s="54">
        <v>5</v>
      </c>
      <c r="M28" s="54">
        <v>0</v>
      </c>
      <c r="N28" s="54">
        <v>0</v>
      </c>
      <c r="O28" s="54">
        <v>0</v>
      </c>
      <c r="P28" s="54">
        <v>610</v>
      </c>
      <c r="Q28" s="54">
        <v>0</v>
      </c>
      <c r="R28" s="120">
        <v>0</v>
      </c>
    </row>
    <row r="29" spans="1:18" s="5" customFormat="1" ht="12.75">
      <c r="A29" s="55">
        <v>32</v>
      </c>
      <c r="B29" s="57" t="s">
        <v>25</v>
      </c>
      <c r="C29" s="54">
        <v>62166.58</v>
      </c>
      <c r="D29" s="54">
        <v>0</v>
      </c>
      <c r="E29" s="54">
        <v>0</v>
      </c>
      <c r="F29" s="54">
        <v>641</v>
      </c>
      <c r="G29" s="54">
        <v>43</v>
      </c>
      <c r="H29" s="54">
        <v>17858</v>
      </c>
      <c r="I29" s="54">
        <v>35262</v>
      </c>
      <c r="J29" s="54">
        <v>2067</v>
      </c>
      <c r="K29" s="54">
        <v>1100</v>
      </c>
      <c r="L29" s="54">
        <v>28</v>
      </c>
      <c r="M29" s="54">
        <v>0</v>
      </c>
      <c r="N29" s="54">
        <v>658</v>
      </c>
      <c r="O29" s="54">
        <v>284</v>
      </c>
      <c r="P29" s="54">
        <v>88</v>
      </c>
      <c r="Q29" s="54">
        <v>0</v>
      </c>
      <c r="R29" s="120">
        <v>4137.58</v>
      </c>
    </row>
    <row r="30" spans="1:18" s="5" customFormat="1" ht="12.75">
      <c r="A30" s="55">
        <v>34</v>
      </c>
      <c r="B30" s="57" t="s">
        <v>26</v>
      </c>
      <c r="C30" s="54">
        <v>22</v>
      </c>
      <c r="D30" s="54">
        <v>0</v>
      </c>
      <c r="E30" s="54">
        <v>0</v>
      </c>
      <c r="F30" s="54">
        <v>0</v>
      </c>
      <c r="G30" s="54">
        <v>0</v>
      </c>
      <c r="H30" s="54">
        <v>22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120">
        <v>0</v>
      </c>
    </row>
    <row r="31" spans="1:18" s="5" customFormat="1" ht="12.75">
      <c r="A31" s="55">
        <v>37</v>
      </c>
      <c r="B31" s="57" t="s">
        <v>48</v>
      </c>
      <c r="C31" s="54">
        <v>13920.28</v>
      </c>
      <c r="D31" s="54">
        <v>0</v>
      </c>
      <c r="E31" s="54">
        <v>0</v>
      </c>
      <c r="F31" s="54">
        <v>0</v>
      </c>
      <c r="G31" s="54">
        <v>0</v>
      </c>
      <c r="H31" s="54">
        <v>477</v>
      </c>
      <c r="I31" s="54">
        <v>13272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120">
        <v>171.28</v>
      </c>
    </row>
    <row r="32" spans="1:20" s="5" customFormat="1" ht="22.5">
      <c r="A32" s="55">
        <v>4</v>
      </c>
      <c r="B32" s="57" t="s">
        <v>27</v>
      </c>
      <c r="C32" s="54">
        <v>21615</v>
      </c>
      <c r="D32" s="54">
        <v>0</v>
      </c>
      <c r="E32" s="54">
        <v>0</v>
      </c>
      <c r="F32" s="54">
        <v>0</v>
      </c>
      <c r="G32" s="54">
        <v>0</v>
      </c>
      <c r="H32" s="54">
        <v>1991</v>
      </c>
      <c r="I32" s="54">
        <v>15318</v>
      </c>
      <c r="J32" s="54">
        <v>0</v>
      </c>
      <c r="K32" s="54">
        <v>0</v>
      </c>
      <c r="L32" s="54">
        <v>0</v>
      </c>
      <c r="M32" s="54">
        <v>0</v>
      </c>
      <c r="N32" s="54">
        <v>2400</v>
      </c>
      <c r="O32" s="54">
        <v>306</v>
      </c>
      <c r="P32" s="54">
        <v>0</v>
      </c>
      <c r="Q32" s="54">
        <v>0</v>
      </c>
      <c r="R32" s="120">
        <v>1600</v>
      </c>
      <c r="T32" s="14"/>
    </row>
    <row r="33" spans="1:18" s="5" customFormat="1" ht="23.25" thickBot="1">
      <c r="A33" s="55">
        <v>42</v>
      </c>
      <c r="B33" s="57" t="s">
        <v>28</v>
      </c>
      <c r="C33" s="54">
        <v>21615</v>
      </c>
      <c r="D33" s="54">
        <v>0</v>
      </c>
      <c r="E33" s="54">
        <v>0</v>
      </c>
      <c r="F33" s="54">
        <v>0</v>
      </c>
      <c r="G33" s="54">
        <v>0</v>
      </c>
      <c r="H33" s="54">
        <v>1991</v>
      </c>
      <c r="I33" s="54">
        <v>15318</v>
      </c>
      <c r="J33" s="54">
        <v>0</v>
      </c>
      <c r="K33" s="54">
        <v>0</v>
      </c>
      <c r="L33" s="54">
        <v>0</v>
      </c>
      <c r="M33" s="54">
        <v>0</v>
      </c>
      <c r="N33" s="54">
        <v>2400</v>
      </c>
      <c r="O33" s="54">
        <v>306</v>
      </c>
      <c r="P33" s="54">
        <v>0</v>
      </c>
      <c r="Q33" s="54">
        <v>0</v>
      </c>
      <c r="R33" s="120">
        <v>1600</v>
      </c>
    </row>
    <row r="34" spans="1:18" s="5" customFormat="1" ht="14.25" thickBot="1" thickTop="1">
      <c r="A34" s="73"/>
      <c r="B34" s="74" t="s">
        <v>34</v>
      </c>
      <c r="C34" s="72">
        <v>100077.86</v>
      </c>
      <c r="D34" s="72">
        <v>0</v>
      </c>
      <c r="E34" s="72">
        <v>0</v>
      </c>
      <c r="F34" s="72">
        <v>700</v>
      </c>
      <c r="G34" s="72">
        <v>590</v>
      </c>
      <c r="H34" s="72">
        <v>20674</v>
      </c>
      <c r="I34" s="72">
        <v>64346</v>
      </c>
      <c r="J34" s="72">
        <v>2380</v>
      </c>
      <c r="K34" s="72">
        <v>1100</v>
      </c>
      <c r="L34" s="72">
        <v>33</v>
      </c>
      <c r="M34" s="72">
        <v>0</v>
      </c>
      <c r="N34" s="72">
        <v>3058</v>
      </c>
      <c r="O34" s="72">
        <v>590</v>
      </c>
      <c r="P34" s="72">
        <v>698</v>
      </c>
      <c r="Q34" s="72">
        <v>0</v>
      </c>
      <c r="R34" s="112">
        <v>5908.86</v>
      </c>
    </row>
    <row r="35" spans="1:18" s="5" customFormat="1" ht="14.25" thickBot="1" thickTop="1">
      <c r="A35" s="75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100"/>
      <c r="R35" s="117"/>
    </row>
    <row r="36" spans="1:18" s="5" customFormat="1" ht="80.25" thickBot="1" thickTop="1">
      <c r="A36" s="70" t="s">
        <v>63</v>
      </c>
      <c r="B36" s="71" t="s">
        <v>64</v>
      </c>
      <c r="C36" s="105" t="s">
        <v>52</v>
      </c>
      <c r="D36" s="105" t="s">
        <v>39</v>
      </c>
      <c r="E36" s="105" t="s">
        <v>40</v>
      </c>
      <c r="F36" s="105" t="s">
        <v>13</v>
      </c>
      <c r="G36" s="105" t="s">
        <v>49</v>
      </c>
      <c r="H36" s="105" t="s">
        <v>44</v>
      </c>
      <c r="I36" s="105" t="s">
        <v>35</v>
      </c>
      <c r="J36" s="105" t="s">
        <v>36</v>
      </c>
      <c r="K36" s="105" t="s">
        <v>37</v>
      </c>
      <c r="L36" s="105" t="s">
        <v>38</v>
      </c>
      <c r="M36" s="105" t="s">
        <v>54</v>
      </c>
      <c r="N36" s="105" t="s">
        <v>22</v>
      </c>
      <c r="O36" s="105" t="s">
        <v>17</v>
      </c>
      <c r="P36" s="105" t="s">
        <v>41</v>
      </c>
      <c r="Q36" s="105" t="s">
        <v>46</v>
      </c>
      <c r="R36" s="102" t="s">
        <v>53</v>
      </c>
    </row>
    <row r="37" spans="1:18" s="5" customFormat="1" ht="13.5" thickTop="1">
      <c r="A37" s="60">
        <v>3</v>
      </c>
      <c r="B37" s="68" t="s">
        <v>23</v>
      </c>
      <c r="C37" s="69">
        <v>2410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2410</v>
      </c>
      <c r="Q37" s="69">
        <v>0</v>
      </c>
      <c r="R37" s="110">
        <v>0</v>
      </c>
    </row>
    <row r="38" spans="1:18" s="5" customFormat="1" ht="12.75">
      <c r="A38" s="55">
        <v>31</v>
      </c>
      <c r="B38" s="57" t="s">
        <v>24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111">
        <v>0</v>
      </c>
    </row>
    <row r="39" spans="1:18" s="5" customFormat="1" ht="13.5" thickBot="1">
      <c r="A39" s="55">
        <v>32</v>
      </c>
      <c r="B39" s="57" t="s">
        <v>25</v>
      </c>
      <c r="C39" s="54">
        <v>2410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2410</v>
      </c>
      <c r="Q39" s="54">
        <v>0</v>
      </c>
      <c r="R39" s="111">
        <v>0</v>
      </c>
    </row>
    <row r="40" spans="1:18" s="5" customFormat="1" ht="14.25" thickBot="1" thickTop="1">
      <c r="A40" s="84"/>
      <c r="B40" s="74" t="s">
        <v>34</v>
      </c>
      <c r="C40" s="72">
        <v>2410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2410</v>
      </c>
      <c r="Q40" s="72">
        <v>0</v>
      </c>
      <c r="R40" s="112">
        <v>0</v>
      </c>
    </row>
    <row r="41" spans="1:18" ht="80.25" thickBot="1" thickTop="1">
      <c r="A41" s="70" t="s">
        <v>65</v>
      </c>
      <c r="B41" s="89" t="s">
        <v>66</v>
      </c>
      <c r="C41" s="105" t="s">
        <v>52</v>
      </c>
      <c r="D41" s="105" t="s">
        <v>39</v>
      </c>
      <c r="E41" s="105" t="s">
        <v>40</v>
      </c>
      <c r="F41" s="105" t="s">
        <v>13</v>
      </c>
      <c r="G41" s="105" t="s">
        <v>49</v>
      </c>
      <c r="H41" s="105" t="s">
        <v>44</v>
      </c>
      <c r="I41" s="105" t="s">
        <v>35</v>
      </c>
      <c r="J41" s="105" t="s">
        <v>36</v>
      </c>
      <c r="K41" s="105" t="s">
        <v>37</v>
      </c>
      <c r="L41" s="105" t="s">
        <v>38</v>
      </c>
      <c r="M41" s="105" t="s">
        <v>54</v>
      </c>
      <c r="N41" s="105" t="s">
        <v>22</v>
      </c>
      <c r="O41" s="105" t="s">
        <v>17</v>
      </c>
      <c r="P41" s="105" t="s">
        <v>41</v>
      </c>
      <c r="Q41" s="105" t="s">
        <v>46</v>
      </c>
      <c r="R41" s="102" t="s">
        <v>53</v>
      </c>
    </row>
    <row r="42" spans="1:18" ht="13.5" thickTop="1">
      <c r="A42" s="90">
        <v>3</v>
      </c>
      <c r="B42" s="91" t="s">
        <v>23</v>
      </c>
      <c r="C42" s="106">
        <v>442550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442550</v>
      </c>
      <c r="R42" s="119">
        <v>0</v>
      </c>
    </row>
    <row r="43" spans="1:18" ht="12.75">
      <c r="A43" s="92">
        <v>31</v>
      </c>
      <c r="B43" s="93" t="s">
        <v>24</v>
      </c>
      <c r="C43" s="86">
        <v>430902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430902</v>
      </c>
      <c r="R43" s="120">
        <v>0</v>
      </c>
    </row>
    <row r="44" spans="1:18" ht="13.5" thickBot="1">
      <c r="A44" s="92">
        <v>32</v>
      </c>
      <c r="B44" s="93" t="s">
        <v>25</v>
      </c>
      <c r="C44" s="86">
        <v>11648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11648</v>
      </c>
      <c r="R44" s="120">
        <v>0</v>
      </c>
    </row>
    <row r="45" spans="1:18" ht="14.25" thickBot="1" thickTop="1">
      <c r="A45" s="94"/>
      <c r="B45" s="95" t="s">
        <v>34</v>
      </c>
      <c r="C45" s="107">
        <v>442550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442550</v>
      </c>
      <c r="R45" s="121">
        <v>0</v>
      </c>
    </row>
    <row r="46" spans="1:18" ht="80.25" thickBot="1" thickTop="1">
      <c r="A46" s="70" t="s">
        <v>61</v>
      </c>
      <c r="B46" s="71" t="s">
        <v>67</v>
      </c>
      <c r="C46" s="105" t="s">
        <v>52</v>
      </c>
      <c r="D46" s="105" t="s">
        <v>39</v>
      </c>
      <c r="E46" s="105" t="s">
        <v>40</v>
      </c>
      <c r="F46" s="105" t="s">
        <v>13</v>
      </c>
      <c r="G46" s="105" t="s">
        <v>49</v>
      </c>
      <c r="H46" s="105" t="s">
        <v>44</v>
      </c>
      <c r="I46" s="105" t="s">
        <v>35</v>
      </c>
      <c r="J46" s="105" t="s">
        <v>36</v>
      </c>
      <c r="K46" s="105" t="s">
        <v>37</v>
      </c>
      <c r="L46" s="105" t="s">
        <v>38</v>
      </c>
      <c r="M46" s="105" t="s">
        <v>54</v>
      </c>
      <c r="N46" s="105" t="s">
        <v>22</v>
      </c>
      <c r="O46" s="105" t="s">
        <v>17</v>
      </c>
      <c r="P46" s="105" t="s">
        <v>41</v>
      </c>
      <c r="Q46" s="105" t="s">
        <v>46</v>
      </c>
      <c r="R46" s="102" t="s">
        <v>53</v>
      </c>
    </row>
    <row r="47" spans="1:18" ht="13.5" thickTop="1">
      <c r="A47" s="60">
        <v>3</v>
      </c>
      <c r="B47" s="68" t="s">
        <v>23</v>
      </c>
      <c r="C47" s="69">
        <v>327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327</v>
      </c>
      <c r="N47" s="69">
        <v>0</v>
      </c>
      <c r="O47" s="69">
        <v>0</v>
      </c>
      <c r="P47" s="69">
        <v>0</v>
      </c>
      <c r="Q47" s="69">
        <v>0</v>
      </c>
      <c r="R47" s="110">
        <v>0</v>
      </c>
    </row>
    <row r="48" spans="1:18" ht="13.5" thickBot="1">
      <c r="A48" s="55">
        <v>32</v>
      </c>
      <c r="B48" s="57" t="s">
        <v>25</v>
      </c>
      <c r="C48" s="54">
        <v>327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327</v>
      </c>
      <c r="N48" s="54">
        <v>0</v>
      </c>
      <c r="O48" s="54">
        <v>0</v>
      </c>
      <c r="P48" s="54">
        <v>0</v>
      </c>
      <c r="Q48" s="54">
        <v>0</v>
      </c>
      <c r="R48" s="111">
        <v>0</v>
      </c>
    </row>
    <row r="49" spans="1:18" ht="14.25" thickBot="1" thickTop="1">
      <c r="A49" s="84"/>
      <c r="B49" s="74" t="s">
        <v>34</v>
      </c>
      <c r="C49" s="72">
        <v>327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327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</row>
    <row r="50" spans="1:18" ht="80.25" thickBot="1" thickTop="1">
      <c r="A50" s="70" t="s">
        <v>68</v>
      </c>
      <c r="B50" s="89" t="s">
        <v>70</v>
      </c>
      <c r="C50" s="105" t="s">
        <v>52</v>
      </c>
      <c r="D50" s="105" t="s">
        <v>39</v>
      </c>
      <c r="E50" s="105" t="s">
        <v>40</v>
      </c>
      <c r="F50" s="105" t="s">
        <v>13</v>
      </c>
      <c r="G50" s="105" t="s">
        <v>49</v>
      </c>
      <c r="H50" s="105" t="s">
        <v>44</v>
      </c>
      <c r="I50" s="105" t="s">
        <v>35</v>
      </c>
      <c r="J50" s="105" t="s">
        <v>36</v>
      </c>
      <c r="K50" s="105" t="s">
        <v>37</v>
      </c>
      <c r="L50" s="105" t="s">
        <v>38</v>
      </c>
      <c r="M50" s="105" t="s">
        <v>54</v>
      </c>
      <c r="N50" s="105" t="s">
        <v>22</v>
      </c>
      <c r="O50" s="105" t="s">
        <v>17</v>
      </c>
      <c r="P50" s="105" t="s">
        <v>41</v>
      </c>
      <c r="Q50" s="105" t="s">
        <v>46</v>
      </c>
      <c r="R50" s="102" t="s">
        <v>53</v>
      </c>
    </row>
    <row r="51" spans="1:18" ht="13.5" thickTop="1">
      <c r="A51" s="90">
        <v>3</v>
      </c>
      <c r="B51" s="91" t="s">
        <v>23</v>
      </c>
      <c r="C51" s="106">
        <v>3197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3197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19">
        <v>0</v>
      </c>
    </row>
    <row r="52" spans="1:18" ht="12.75">
      <c r="A52" s="92">
        <v>31</v>
      </c>
      <c r="B52" s="93" t="s">
        <v>24</v>
      </c>
      <c r="C52" s="86">
        <v>2774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2774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120">
        <v>0</v>
      </c>
    </row>
    <row r="53" spans="1:18" ht="13.5" thickBot="1">
      <c r="A53" s="92">
        <v>32</v>
      </c>
      <c r="B53" s="93" t="s">
        <v>25</v>
      </c>
      <c r="C53" s="86">
        <v>423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423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120">
        <v>0</v>
      </c>
    </row>
    <row r="54" spans="1:18" ht="14.25" thickBot="1" thickTop="1">
      <c r="A54" s="94"/>
      <c r="B54" s="95" t="s">
        <v>34</v>
      </c>
      <c r="C54" s="107">
        <v>3197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3197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21">
        <v>0</v>
      </c>
    </row>
    <row r="55" spans="1:18" ht="80.25" thickBot="1" thickTop="1">
      <c r="A55" s="70" t="s">
        <v>68</v>
      </c>
      <c r="B55" s="89" t="s">
        <v>71</v>
      </c>
      <c r="C55" s="105" t="s">
        <v>52</v>
      </c>
      <c r="D55" s="105" t="s">
        <v>39</v>
      </c>
      <c r="E55" s="105" t="s">
        <v>40</v>
      </c>
      <c r="F55" s="105" t="s">
        <v>13</v>
      </c>
      <c r="G55" s="105" t="s">
        <v>49</v>
      </c>
      <c r="H55" s="105" t="s">
        <v>44</v>
      </c>
      <c r="I55" s="105" t="s">
        <v>35</v>
      </c>
      <c r="J55" s="105" t="s">
        <v>36</v>
      </c>
      <c r="K55" s="105" t="s">
        <v>37</v>
      </c>
      <c r="L55" s="105" t="s">
        <v>38</v>
      </c>
      <c r="M55" s="105" t="s">
        <v>54</v>
      </c>
      <c r="N55" s="105" t="s">
        <v>22</v>
      </c>
      <c r="O55" s="105" t="s">
        <v>17</v>
      </c>
      <c r="P55" s="105" t="s">
        <v>41</v>
      </c>
      <c r="Q55" s="105" t="s">
        <v>46</v>
      </c>
      <c r="R55" s="102" t="s">
        <v>53</v>
      </c>
    </row>
    <row r="56" spans="1:18" ht="13.5" thickTop="1">
      <c r="A56" s="90">
        <v>3</v>
      </c>
      <c r="B56" s="91" t="s">
        <v>23</v>
      </c>
      <c r="C56" s="106">
        <v>11006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11006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19">
        <v>0</v>
      </c>
    </row>
    <row r="57" spans="1:18" ht="12.75">
      <c r="A57" s="92">
        <v>31</v>
      </c>
      <c r="B57" s="93" t="s">
        <v>24</v>
      </c>
      <c r="C57" s="86">
        <v>10700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10700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120">
        <v>0</v>
      </c>
    </row>
    <row r="58" spans="1:18" ht="13.5" thickBot="1">
      <c r="A58" s="92">
        <v>32</v>
      </c>
      <c r="B58" s="93" t="s">
        <v>25</v>
      </c>
      <c r="C58" s="86">
        <v>306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306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120">
        <v>0</v>
      </c>
    </row>
    <row r="59" spans="1:18" ht="14.25" thickBot="1" thickTop="1">
      <c r="A59" s="94"/>
      <c r="B59" s="95" t="s">
        <v>34</v>
      </c>
      <c r="C59" s="107">
        <v>11006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11006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21">
        <v>0</v>
      </c>
    </row>
    <row r="60" spans="1:18" ht="13.5" thickTop="1">
      <c r="A60" s="35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2"/>
    </row>
    <row r="61" spans="1:18" ht="12.75">
      <c r="A61" s="35"/>
      <c r="B61" s="87" t="s">
        <v>93</v>
      </c>
      <c r="C61" s="16" t="s">
        <v>45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94</v>
      </c>
      <c r="P61" s="1"/>
      <c r="Q61" s="1"/>
      <c r="R61" s="122"/>
    </row>
    <row r="62" spans="1:18" ht="12.75">
      <c r="A62" s="35"/>
      <c r="B62"/>
      <c r="C62" s="1"/>
      <c r="D62" s="88"/>
      <c r="E62" s="88"/>
      <c r="F62" s="1"/>
      <c r="G62" s="1"/>
      <c r="H62" s="1"/>
      <c r="I62" s="1"/>
      <c r="J62" s="1"/>
      <c r="K62" s="1"/>
      <c r="L62" s="1"/>
      <c r="M62" s="1"/>
      <c r="N62" s="1"/>
      <c r="O62" s="1" t="s">
        <v>95</v>
      </c>
      <c r="P62" s="1"/>
      <c r="Q62" s="1"/>
      <c r="R62" s="122"/>
    </row>
    <row r="63" spans="1:18" ht="12.75">
      <c r="A63" s="35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2"/>
    </row>
    <row r="64" spans="1:18" ht="12.75">
      <c r="A64" s="35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2"/>
    </row>
    <row r="65" spans="1:18" ht="12.75">
      <c r="A65" s="35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2"/>
    </row>
    <row r="66" spans="1:18" ht="12.75">
      <c r="A66" s="35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22"/>
    </row>
    <row r="67" spans="1:18" ht="12.75">
      <c r="A67" s="35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22"/>
    </row>
    <row r="68" spans="1:18" ht="12.75">
      <c r="A68" s="35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22"/>
    </row>
    <row r="69" spans="1:18" ht="12.75">
      <c r="A69" s="35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22"/>
    </row>
    <row r="70" spans="1:18" ht="12.75">
      <c r="A70" s="35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22"/>
    </row>
    <row r="71" spans="1:18" ht="12.75">
      <c r="A71" s="35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22"/>
    </row>
    <row r="72" spans="1:18" ht="12.75">
      <c r="A72" s="35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22"/>
    </row>
    <row r="73" spans="1:18" ht="12.75">
      <c r="A73" s="35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22"/>
    </row>
    <row r="74" spans="1:18" ht="12.75">
      <c r="A74" s="35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22"/>
    </row>
    <row r="75" spans="1:18" ht="12.75">
      <c r="A75" s="3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22"/>
    </row>
    <row r="76" spans="1:18" ht="12.75">
      <c r="A76" s="35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22"/>
    </row>
    <row r="77" spans="1:18" ht="12.75">
      <c r="A77" s="35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22"/>
    </row>
    <row r="78" spans="1:18" ht="12.75">
      <c r="A78" s="35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22"/>
    </row>
    <row r="79" spans="1:18" ht="12.75">
      <c r="A79" s="35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22"/>
    </row>
    <row r="80" spans="1:18" ht="12.75">
      <c r="A80" s="35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22"/>
    </row>
    <row r="81" spans="1:18" ht="12.75">
      <c r="A81" s="35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22"/>
    </row>
    <row r="82" spans="1:18" ht="12.75">
      <c r="A82" s="35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22"/>
    </row>
    <row r="83" spans="1:18" ht="12.75">
      <c r="A83" s="35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22"/>
    </row>
    <row r="84" spans="1:18" ht="12.75">
      <c r="A84" s="35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22"/>
    </row>
    <row r="85" spans="1:18" ht="12.75">
      <c r="A85" s="35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22"/>
    </row>
    <row r="86" spans="1:18" ht="12.75">
      <c r="A86" s="35"/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22"/>
    </row>
    <row r="87" spans="1:18" ht="12.75">
      <c r="A87" s="35"/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22"/>
    </row>
    <row r="88" spans="1:18" ht="12.75">
      <c r="A88" s="35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2"/>
    </row>
    <row r="89" spans="1:18" ht="12.75">
      <c r="A89" s="35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22"/>
    </row>
    <row r="90" spans="1:18" ht="12.75">
      <c r="A90" s="35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22"/>
    </row>
    <row r="91" spans="1:18" ht="12.75">
      <c r="A91" s="35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22"/>
    </row>
    <row r="92" spans="1:18" ht="12.75">
      <c r="A92" s="35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22"/>
    </row>
    <row r="93" spans="1:18" ht="12.75">
      <c r="A93" s="35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22"/>
    </row>
    <row r="94" spans="1:18" ht="12.75">
      <c r="A94" s="35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22"/>
    </row>
    <row r="95" spans="1:18" ht="12.75">
      <c r="A95" s="35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22"/>
    </row>
    <row r="96" spans="1:18" ht="12.75">
      <c r="A96" s="35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22"/>
    </row>
    <row r="97" spans="1:18" ht="12.75">
      <c r="A97" s="35"/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22"/>
    </row>
    <row r="98" spans="1:18" ht="12.75">
      <c r="A98" s="35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22"/>
    </row>
    <row r="99" spans="1:18" ht="12.75">
      <c r="A99" s="35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22"/>
    </row>
    <row r="100" spans="1:18" ht="12.75">
      <c r="A100" s="35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22"/>
    </row>
    <row r="101" spans="1:18" ht="12.75">
      <c r="A101" s="35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22"/>
    </row>
    <row r="102" spans="1:18" ht="12.75">
      <c r="A102" s="35"/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22"/>
    </row>
    <row r="103" spans="1:18" ht="12.75">
      <c r="A103" s="35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22"/>
    </row>
    <row r="104" spans="1:18" ht="12.75">
      <c r="A104" s="35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22"/>
    </row>
    <row r="105" spans="1:18" ht="12.75">
      <c r="A105" s="35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22"/>
    </row>
    <row r="106" spans="1:18" ht="12.75">
      <c r="A106" s="35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22"/>
    </row>
    <row r="107" spans="1:18" ht="12.75">
      <c r="A107" s="35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22"/>
    </row>
    <row r="108" spans="1:18" ht="12.75">
      <c r="A108" s="35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22"/>
    </row>
    <row r="109" spans="1:18" ht="12.75">
      <c r="A109" s="35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22"/>
    </row>
    <row r="110" spans="1:18" ht="12.75">
      <c r="A110" s="35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22"/>
    </row>
    <row r="111" spans="1:18" ht="12.75">
      <c r="A111" s="35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22"/>
    </row>
    <row r="112" spans="1:18" ht="12.75">
      <c r="A112" s="35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22"/>
    </row>
    <row r="113" spans="1:18" ht="12.75">
      <c r="A113" s="35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22"/>
    </row>
    <row r="114" spans="1:18" ht="12.75">
      <c r="A114" s="35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22"/>
    </row>
    <row r="115" spans="1:18" ht="12.75">
      <c r="A115" s="35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22"/>
    </row>
    <row r="116" spans="1:18" ht="12.75">
      <c r="A116" s="35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22"/>
    </row>
    <row r="117" spans="1:18" ht="12.75">
      <c r="A117" s="35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22"/>
    </row>
    <row r="118" spans="1:18" ht="12.75">
      <c r="A118" s="35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22"/>
    </row>
    <row r="119" spans="1:18" ht="12.75">
      <c r="A119" s="35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22"/>
    </row>
    <row r="120" spans="1:18" ht="12.75">
      <c r="A120" s="35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22"/>
    </row>
    <row r="121" spans="1:18" ht="12.75">
      <c r="A121" s="35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22"/>
    </row>
    <row r="122" spans="1:18" ht="12.75">
      <c r="A122" s="35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22"/>
    </row>
    <row r="123" spans="1:18" ht="12.75">
      <c r="A123" s="35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22"/>
    </row>
    <row r="124" spans="1:18" ht="12.75">
      <c r="A124" s="35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22"/>
    </row>
    <row r="125" spans="1:18" ht="12.75">
      <c r="A125" s="35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22"/>
    </row>
    <row r="126" spans="1:18" ht="12.75">
      <c r="A126" s="35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22"/>
    </row>
    <row r="127" spans="1:18" ht="12.75">
      <c r="A127" s="35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22"/>
    </row>
    <row r="128" spans="1:18" ht="12.75">
      <c r="A128" s="35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22"/>
    </row>
    <row r="129" spans="1:18" ht="12.75">
      <c r="A129" s="35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22"/>
    </row>
    <row r="130" spans="1:18" ht="12.75">
      <c r="A130" s="35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22"/>
    </row>
    <row r="131" spans="1:18" ht="12.75">
      <c r="A131" s="35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22"/>
    </row>
    <row r="132" spans="1:18" ht="12.75">
      <c r="A132" s="35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22"/>
    </row>
    <row r="133" spans="1:18" ht="12.75">
      <c r="A133" s="35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22"/>
    </row>
    <row r="134" spans="1:18" ht="12.75">
      <c r="A134" s="35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22"/>
    </row>
    <row r="135" spans="1:18" ht="12.75">
      <c r="A135" s="35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22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4" max="19" man="1"/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2023-06-06T10:18:19Z</cp:lastPrinted>
  <dcterms:created xsi:type="dcterms:W3CDTF">2013-09-11T11:00:21Z</dcterms:created>
  <dcterms:modified xsi:type="dcterms:W3CDTF">2023-07-07T06:35:26Z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