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DIO'!$A$1:$G$24</definedName>
    <definedName name="_xlnm.Print_Area" localSheetId="1">'PLAN PRIHODA'!$A$1:$L$26</definedName>
    <definedName name="_xlnm.Print_Area" localSheetId="2">'PLAN RASHODA I IZDATAKA'!$A$1:$Q$94</definedName>
  </definedNames>
  <calcPr fullCalcOnLoad="1"/>
</workbook>
</file>

<file path=xl/sharedStrings.xml><?xml version="1.0" encoding="utf-8"?>
<sst xmlns="http://schemas.openxmlformats.org/spreadsheetml/2006/main" count="255" uniqueCount="100">
  <si>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</si>
  <si>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</si>
  <si>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</si>
  <si>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</si>
  <si>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</si>
  <si>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</si>
  <si>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</si>
  <si>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</si>
  <si>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</si>
  <si>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</si>
  <si>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</si>
  <si>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</si>
  <si>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</si>
  <si>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</si>
  <si>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</si>
  <si>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</si>
  <si>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</si>
  <si>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</si>
  <si>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</si>
  <si>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</si>
  <si>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</si>
  <si>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</si>
  <si>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</si>
  <si>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</si>
  <si>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</si>
  <si>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</si>
  <si>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</si>
  <si>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</si>
  <si>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</si>
  <si>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</si>
  <si>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</si>
  <si>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</si>
  <si>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</si>
  <si>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</si>
  <si>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</si>
  <si>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</si>
  <si>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</si>
  <si>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</si>
  <si>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</si>
  <si>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</si>
  <si>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</si>
  <si>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</si>
  <si>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</si>
  <si>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</si>
  <si>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</si>
  <si>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</si>
  <si>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</si>
  <si>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</si>
  <si>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sufinanciranje</t>
  </si>
  <si>
    <t xml:space="preserve">                                                                                  </t>
  </si>
  <si>
    <t>Opći prihodi i primici MZO</t>
  </si>
  <si>
    <t>MZO</t>
  </si>
  <si>
    <t>Naknade građanima i kućanstvima</t>
  </si>
  <si>
    <t>Aktivnost :aministrativno, tehničko i stručno osoblje</t>
  </si>
  <si>
    <t>Prihodi za posebne namjene   HZZ</t>
  </si>
  <si>
    <t>Prijedlog plana 
za 2021.</t>
  </si>
  <si>
    <t>Rebalans plana 
za 2021.</t>
  </si>
  <si>
    <t>PRIJEDLOG PLANA ZA 2021.</t>
  </si>
  <si>
    <t>Višak iz 2020</t>
  </si>
  <si>
    <t>VIŠAK IZ 2020 GODINE +0 KN</t>
  </si>
  <si>
    <t>2021.</t>
  </si>
  <si>
    <t>Ukupno prihodi i primici za 2021.</t>
  </si>
  <si>
    <t>Aktivnost :projekt pomoćnici Zajedno do znanja 2</t>
  </si>
  <si>
    <t>KLASA: 400-02/20-01/01</t>
  </si>
  <si>
    <t>URBROJ: 2168/01-55-50/21-01</t>
  </si>
  <si>
    <t>661 /Prihodi od pruženih usluga</t>
  </si>
  <si>
    <t>652 /Ostali nespo. prihodi-sufin.</t>
  </si>
  <si>
    <t>652/ Pr.ref.štete od osiguranja</t>
  </si>
  <si>
    <t>632 / Tek.pomoći od međunarodnih organizacija</t>
  </si>
  <si>
    <t>634 /Ost.pr.za pos.namjene HZZ</t>
  </si>
  <si>
    <t>652 /Ostali nespom. prihodi</t>
  </si>
  <si>
    <t>663/ Tekuće donacije od fiz.osoba</t>
  </si>
  <si>
    <t>663 / Tekuće donacije od trg.društava</t>
  </si>
  <si>
    <t>663 / Kapitalne donacije od trg.društava</t>
  </si>
  <si>
    <t>636 / Prihodi državni proračun</t>
  </si>
  <si>
    <t>636/prihodi državni proračun</t>
  </si>
  <si>
    <t>671 / Pomoći pomoćnici EU</t>
  </si>
  <si>
    <t>671 / Prihodi grad Pula - shema voće</t>
  </si>
  <si>
    <t>636 / Prihodi žup.proračun</t>
  </si>
  <si>
    <t>671 / Prih.za fin. ras.poslovanja Grad Pula</t>
  </si>
  <si>
    <t>636 / Prih.za fin.ras.poslovanja soc.prog ostali gradovi</t>
  </si>
  <si>
    <t>636 / Prih.za fin.ras.poslovanja soc.prog ostale općine</t>
  </si>
  <si>
    <t>Plaće (Bruto)</t>
  </si>
  <si>
    <t>Ostali rashodi za zaposlene</t>
  </si>
  <si>
    <t>Doprinosi na plaće</t>
  </si>
  <si>
    <t>Naknade troškova zaposlenima</t>
  </si>
  <si>
    <t>Rashodi za meterijal i energiju</t>
  </si>
  <si>
    <t>Rashodi za usluge</t>
  </si>
  <si>
    <t>Ostali nespomenuti rashodi poslovanja</t>
  </si>
  <si>
    <t>Ostali financijski rashodi</t>
  </si>
  <si>
    <t>Postrojenja i oprema</t>
  </si>
  <si>
    <t>Nematerijalna proizvedena imovina</t>
  </si>
  <si>
    <t>Knjige, umj.djela,ostale izložb.vrijed.</t>
  </si>
  <si>
    <t>Naknade troš.osobama izvan rad.odnosa</t>
  </si>
  <si>
    <t>U Puli, 23.12.2021.</t>
  </si>
  <si>
    <t>Predsjednica školskog odbora:</t>
  </si>
  <si>
    <t>Sanda Giachin Rakić</t>
  </si>
  <si>
    <r>
      <t xml:space="preserve">PLAN PRIHODA I PRIMITAKA </t>
    </r>
    <r>
      <rPr>
        <b/>
        <sz val="14"/>
        <color indexed="30"/>
        <rFont val="Arial"/>
        <family val="2"/>
      </rPr>
      <t>- REBALANS 01.01.- 30.09.2021.</t>
    </r>
  </si>
  <si>
    <r>
      <t xml:space="preserve">PRIJEDLOG FINANCIJSKOG PLANA OŠ TONE PERUŠKA  ZA 2021.  </t>
    </r>
    <r>
      <rPr>
        <b/>
        <sz val="14"/>
        <color indexed="30"/>
        <rFont val="Arial"/>
        <family val="2"/>
      </rPr>
      <t xml:space="preserve"> - REBALANS  </t>
    </r>
    <r>
      <rPr>
        <b/>
        <sz val="14"/>
        <color indexed="8"/>
        <rFont val="Arial"/>
        <family val="2"/>
      </rPr>
      <t xml:space="preserve"> 01.01.- 30.09.2021.                                                                                                                                   </t>
    </r>
  </si>
  <si>
    <t>REBALANS PLANA RASHODA I IZDATAKA 01.01.- 30.09.2021.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</si>
</sst>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Arial"/>
      <family val="2"/>
    </font>
    <font>
      <b/>
      <sz val="14"/>
      <color indexed="30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b/>
      <sz val="12"/>
      <color indexed="3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12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16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1" fontId="21" fillId="0" borderId="19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0" fontId="45" fillId="0" borderId="25" xfId="0" applyFont="1" applyBorder="1" applyAlignment="1">
      <alignment vertical="top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1" fontId="46" fillId="27" borderId="29" xfId="0" applyNumberFormat="1" applyFont="1" applyFill="1" applyBorder="1" applyAlignment="1">
      <alignment horizontal="right" vertical="top" wrapText="1"/>
    </xf>
    <xf numFmtId="1" fontId="46" fillId="27" borderId="19" xfId="0" applyNumberFormat="1" applyFont="1" applyFill="1" applyBorder="1" applyAlignment="1">
      <alignment horizontal="left" wrapText="1"/>
    </xf>
    <xf numFmtId="1" fontId="47" fillId="0" borderId="24" xfId="0" applyNumberFormat="1" applyFont="1" applyBorder="1" applyAlignment="1">
      <alignment wrapText="1"/>
    </xf>
    <xf numFmtId="3" fontId="49" fillId="0" borderId="17" xfId="0" applyNumberFormat="1" applyFont="1" applyFill="1" applyBorder="1" applyAlignment="1" applyProtection="1">
      <alignment/>
      <protection/>
    </xf>
    <xf numFmtId="3" fontId="47" fillId="0" borderId="17" xfId="0" applyNumberFormat="1" applyFont="1" applyFill="1" applyBorder="1" applyAlignment="1" applyProtection="1">
      <alignment/>
      <protection/>
    </xf>
    <xf numFmtId="3" fontId="49" fillId="0" borderId="17" xfId="0" applyNumberFormat="1" applyFont="1" applyBorder="1" applyAlignment="1">
      <alignment/>
    </xf>
    <xf numFmtId="3" fontId="49" fillId="0" borderId="17" xfId="0" applyNumberFormat="1" applyFont="1" applyBorder="1" applyAlignment="1">
      <alignment vertical="center"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48" fillId="0" borderId="30" xfId="0" applyNumberFormat="1" applyFont="1" applyFill="1" applyBorder="1" applyAlignment="1" applyProtection="1">
      <alignment wrapText="1"/>
      <protection/>
    </xf>
    <xf numFmtId="3" fontId="49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3" fontId="47" fillId="0" borderId="31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3" fontId="47" fillId="0" borderId="32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3" fontId="47" fillId="0" borderId="30" xfId="0" applyNumberFormat="1" applyFont="1" applyFill="1" applyBorder="1" applyAlignment="1" applyProtection="1">
      <alignment/>
      <protection/>
    </xf>
    <xf numFmtId="0" fontId="50" fillId="0" borderId="33" xfId="0" applyNumberFormat="1" applyFont="1" applyFill="1" applyBorder="1" applyAlignment="1" applyProtection="1">
      <alignment horizontal="left"/>
      <protection/>
    </xf>
    <xf numFmtId="0" fontId="50" fillId="0" borderId="33" xfId="0" applyNumberFormat="1" applyFont="1" applyFill="1" applyBorder="1" applyAlignment="1" applyProtection="1">
      <alignment wrapText="1"/>
      <protection/>
    </xf>
    <xf numFmtId="3" fontId="47" fillId="0" borderId="33" xfId="0" applyNumberFormat="1" applyFont="1" applyFill="1" applyBorder="1" applyAlignment="1" applyProtection="1">
      <alignment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0" fontId="26" fillId="0" borderId="34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wrapText="1"/>
      <protection/>
    </xf>
    <xf numFmtId="3" fontId="49" fillId="0" borderId="34" xfId="0" applyNumberFormat="1" applyFont="1" applyFill="1" applyBorder="1" applyAlignment="1" applyProtection="1">
      <alignment/>
      <protection/>
    </xf>
    <xf numFmtId="3" fontId="49" fillId="0" borderId="32" xfId="0" applyNumberFormat="1" applyFont="1" applyFill="1" applyBorder="1" applyAlignment="1" applyProtection="1">
      <alignment/>
      <protection/>
    </xf>
    <xf numFmtId="0" fontId="48" fillId="0" borderId="30" xfId="0" applyNumberFormat="1" applyFont="1" applyFill="1" applyBorder="1" applyAlignment="1" applyProtection="1">
      <alignment horizontal="center"/>
      <protection/>
    </xf>
    <xf numFmtId="0" fontId="48" fillId="0" borderId="33" xfId="0" applyNumberFormat="1" applyFont="1" applyFill="1" applyBorder="1" applyAlignment="1" applyProtection="1">
      <alignment horizontal="center"/>
      <protection/>
    </xf>
    <xf numFmtId="0" fontId="48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left"/>
      <protection/>
    </xf>
    <xf numFmtId="0" fontId="26" fillId="22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wrapText="1"/>
      <protection/>
    </xf>
    <xf numFmtId="3" fontId="47" fillId="0" borderId="34" xfId="0" applyNumberFormat="1" applyFont="1" applyFill="1" applyBorder="1" applyAlignment="1" applyProtection="1">
      <alignment/>
      <protection/>
    </xf>
    <xf numFmtId="0" fontId="47" fillId="0" borderId="33" xfId="0" applyNumberFormat="1" applyFont="1" applyBorder="1" applyAlignment="1">
      <alignment horizontal="center" vertical="center"/>
    </xf>
    <xf numFmtId="0" fontId="26" fillId="0" borderId="31" xfId="0" applyNumberFormat="1" applyFont="1" applyFill="1" applyBorder="1" applyAlignment="1" applyProtection="1">
      <alignment wrapText="1"/>
      <protection/>
    </xf>
    <xf numFmtId="3" fontId="49" fillId="28" borderId="17" xfId="0" applyNumberFormat="1" applyFont="1" applyFill="1" applyBorder="1" applyAlignment="1" applyProtection="1">
      <alignment/>
      <protection/>
    </xf>
    <xf numFmtId="3" fontId="47" fillId="28" borderId="17" xfId="0" applyNumberFormat="1" applyFont="1" applyFill="1" applyBorder="1" applyAlignment="1" applyProtection="1">
      <alignment/>
      <protection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28" borderId="33" xfId="0" applyNumberFormat="1" applyFont="1" applyFill="1" applyBorder="1" applyAlignment="1" applyProtection="1">
      <alignment horizontal="left"/>
      <protection/>
    </xf>
    <xf numFmtId="0" fontId="50" fillId="28" borderId="33" xfId="0" applyNumberFormat="1" applyFont="1" applyFill="1" applyBorder="1" applyAlignment="1" applyProtection="1">
      <alignment wrapText="1"/>
      <protection/>
    </xf>
    <xf numFmtId="0" fontId="26" fillId="28" borderId="33" xfId="0" applyNumberFormat="1" applyFont="1" applyFill="1" applyBorder="1" applyAlignment="1" applyProtection="1">
      <alignment horizontal="center" vertical="center" wrapText="1"/>
      <protection/>
    </xf>
    <xf numFmtId="0" fontId="26" fillId="28" borderId="17" xfId="0" applyNumberFormat="1" applyFont="1" applyFill="1" applyBorder="1" applyAlignment="1" applyProtection="1">
      <alignment horizontal="center" vertical="center" wrapText="1"/>
      <protection/>
    </xf>
    <xf numFmtId="0" fontId="26" fillId="28" borderId="30" xfId="0" applyNumberFormat="1" applyFont="1" applyFill="1" applyBorder="1" applyAlignment="1" applyProtection="1">
      <alignment horizontal="center"/>
      <protection/>
    </xf>
    <xf numFmtId="0" fontId="26" fillId="28" borderId="30" xfId="0" applyNumberFormat="1" applyFont="1" applyFill="1" applyBorder="1" applyAlignment="1" applyProtection="1">
      <alignment wrapText="1"/>
      <protection/>
    </xf>
    <xf numFmtId="3" fontId="47" fillId="28" borderId="30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3" fontId="62" fillId="28" borderId="17" xfId="0" applyNumberFormat="1" applyFont="1" applyFill="1" applyBorder="1" applyAlignment="1" applyProtection="1">
      <alignment/>
      <protection/>
    </xf>
    <xf numFmtId="0" fontId="47" fillId="28" borderId="33" xfId="0" applyNumberFormat="1" applyFont="1" applyFill="1" applyBorder="1" applyAlignment="1">
      <alignment horizontal="center" vertical="center"/>
    </xf>
    <xf numFmtId="0" fontId="26" fillId="28" borderId="33" xfId="0" applyNumberFormat="1" applyFont="1" applyFill="1" applyBorder="1" applyAlignment="1" applyProtection="1">
      <alignment wrapText="1"/>
      <protection/>
    </xf>
    <xf numFmtId="3" fontId="47" fillId="28" borderId="33" xfId="0" applyNumberFormat="1" applyFont="1" applyFill="1" applyBorder="1" applyAlignment="1" applyProtection="1">
      <alignment/>
      <protection/>
    </xf>
    <xf numFmtId="3" fontId="63" fillId="0" borderId="17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0" fontId="26" fillId="22" borderId="30" xfId="0" applyNumberFormat="1" applyFont="1" applyFill="1" applyBorder="1" applyAlignment="1" applyProtection="1">
      <alignment horizontal="center" vertical="center" wrapText="1"/>
      <protection/>
    </xf>
    <xf numFmtId="0" fontId="26" fillId="28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46" fillId="0" borderId="37" xfId="0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/>
      <protection/>
    </xf>
    <xf numFmtId="3" fontId="47" fillId="0" borderId="36" xfId="0" applyNumberFormat="1" applyFont="1" applyFill="1" applyBorder="1" applyAlignment="1" applyProtection="1">
      <alignment/>
      <protection/>
    </xf>
    <xf numFmtId="0" fontId="45" fillId="28" borderId="25" xfId="0" applyFont="1" applyFill="1" applyBorder="1" applyAlignment="1">
      <alignment vertical="top" wrapText="1"/>
    </xf>
    <xf numFmtId="3" fontId="49" fillId="28" borderId="34" xfId="0" applyNumberFormat="1" applyFont="1" applyFill="1" applyBorder="1" applyAlignment="1">
      <alignment vertical="center"/>
    </xf>
    <xf numFmtId="3" fontId="49" fillId="28" borderId="34" xfId="0" applyNumberFormat="1" applyFont="1" applyFill="1" applyBorder="1" applyAlignment="1" applyProtection="1">
      <alignment/>
      <protection/>
    </xf>
    <xf numFmtId="4" fontId="64" fillId="0" borderId="16" xfId="0" applyNumberFormat="1" applyFont="1" applyBorder="1" applyAlignment="1">
      <alignment horizontal="right"/>
    </xf>
    <xf numFmtId="4" fontId="65" fillId="22" borderId="17" xfId="0" applyNumberFormat="1" applyFont="1" applyFill="1" applyBorder="1" applyAlignment="1" applyProtection="1">
      <alignment horizontal="center" vertical="center" wrapText="1"/>
      <protection/>
    </xf>
    <xf numFmtId="4" fontId="65" fillId="0" borderId="17" xfId="0" applyNumberFormat="1" applyFont="1" applyFill="1" applyBorder="1" applyAlignment="1" applyProtection="1">
      <alignment/>
      <protection/>
    </xf>
    <xf numFmtId="4" fontId="47" fillId="0" borderId="17" xfId="0" applyNumberFormat="1" applyFont="1" applyFill="1" applyBorder="1" applyAlignment="1" applyProtection="1">
      <alignment/>
      <protection/>
    </xf>
    <xf numFmtId="4" fontId="49" fillId="0" borderId="17" xfId="0" applyNumberFormat="1" applyFont="1" applyFill="1" applyBorder="1" applyAlignment="1" applyProtection="1">
      <alignment/>
      <protection/>
    </xf>
    <xf numFmtId="4" fontId="65" fillId="0" borderId="30" xfId="0" applyNumberFormat="1" applyFont="1" applyFill="1" applyBorder="1" applyAlignment="1" applyProtection="1">
      <alignment/>
      <protection/>
    </xf>
    <xf numFmtId="4" fontId="65" fillId="0" borderId="31" xfId="0" applyNumberFormat="1" applyFont="1" applyFill="1" applyBorder="1" applyAlignment="1" applyProtection="1">
      <alignment/>
      <protection/>
    </xf>
    <xf numFmtId="3" fontId="66" fillId="0" borderId="17" xfId="0" applyNumberFormat="1" applyFont="1" applyFill="1" applyBorder="1" applyAlignment="1" applyProtection="1">
      <alignment horizontal="right" wrapText="1"/>
      <protection/>
    </xf>
    <xf numFmtId="3" fontId="21" fillId="28" borderId="39" xfId="0" applyNumberFormat="1" applyFont="1" applyFill="1" applyBorder="1" applyAlignment="1">
      <alignment horizontal="right" vertical="center" wrapText="1"/>
    </xf>
    <xf numFmtId="3" fontId="21" fillId="28" borderId="17" xfId="0" applyNumberFormat="1" applyFont="1" applyFill="1" applyBorder="1" applyAlignment="1">
      <alignment horizontal="right" vertical="center" wrapText="1"/>
    </xf>
    <xf numFmtId="3" fontId="21" fillId="28" borderId="16" xfId="0" applyNumberFormat="1" applyFont="1" applyFill="1" applyBorder="1" applyAlignment="1">
      <alignment horizontal="center" vertical="center" wrapText="1"/>
    </xf>
    <xf numFmtId="3" fontId="21" fillId="28" borderId="17" xfId="0" applyNumberFormat="1" applyFont="1" applyFill="1" applyBorder="1" applyAlignment="1">
      <alignment horizontal="right"/>
    </xf>
    <xf numFmtId="3" fontId="21" fillId="28" borderId="17" xfId="0" applyNumberFormat="1" applyFont="1" applyFill="1" applyBorder="1" applyAlignment="1">
      <alignment horizontal="right" wrapText="1"/>
    </xf>
    <xf numFmtId="3" fontId="21" fillId="28" borderId="39" xfId="0" applyNumberFormat="1" applyFont="1" applyFill="1" applyBorder="1" applyAlignment="1">
      <alignment horizontal="right"/>
    </xf>
    <xf numFmtId="3" fontId="21" fillId="28" borderId="16" xfId="0" applyNumberFormat="1" applyFont="1" applyFill="1" applyBorder="1" applyAlignment="1">
      <alignment horizontal="center"/>
    </xf>
    <xf numFmtId="3" fontId="49" fillId="28" borderId="17" xfId="0" applyNumberFormat="1" applyFont="1" applyFill="1" applyBorder="1" applyAlignment="1">
      <alignment/>
    </xf>
    <xf numFmtId="3" fontId="49" fillId="28" borderId="32" xfId="0" applyNumberFormat="1" applyFont="1" applyFill="1" applyBorder="1" applyAlignment="1" applyProtection="1">
      <alignment/>
      <protection/>
    </xf>
    <xf numFmtId="3" fontId="67" fillId="28" borderId="17" xfId="0" applyNumberFormat="1" applyFont="1" applyFill="1" applyBorder="1" applyAlignment="1">
      <alignment horizontal="right"/>
    </xf>
    <xf numFmtId="3" fontId="65" fillId="0" borderId="17" xfId="0" applyNumberFormat="1" applyFont="1" applyFill="1" applyBorder="1" applyAlignment="1" applyProtection="1">
      <alignment/>
      <protection/>
    </xf>
    <xf numFmtId="3" fontId="63" fillId="0" borderId="32" xfId="0" applyNumberFormat="1" applyFont="1" applyFill="1" applyBorder="1" applyAlignment="1" applyProtection="1">
      <alignment/>
      <protection/>
    </xf>
    <xf numFmtId="3" fontId="65" fillId="0" borderId="33" xfId="0" applyNumberFormat="1" applyFont="1" applyFill="1" applyBorder="1" applyAlignment="1" applyProtection="1">
      <alignment/>
      <protection/>
    </xf>
    <xf numFmtId="3" fontId="68" fillId="0" borderId="32" xfId="0" applyNumberFormat="1" applyFont="1" applyFill="1" applyBorder="1" applyAlignment="1" applyProtection="1">
      <alignment/>
      <protection/>
    </xf>
    <xf numFmtId="3" fontId="67" fillId="28" borderId="16" xfId="0" applyNumberFormat="1" applyFont="1" applyFill="1" applyBorder="1" applyAlignment="1">
      <alignment horizontal="center"/>
    </xf>
    <xf numFmtId="3" fontId="67" fillId="28" borderId="39" xfId="0" applyNumberFormat="1" applyFont="1" applyFill="1" applyBorder="1" applyAlignment="1">
      <alignment horizontal="right"/>
    </xf>
    <xf numFmtId="3" fontId="67" fillId="28" borderId="17" xfId="0" applyNumberFormat="1" applyFont="1" applyFill="1" applyBorder="1" applyAlignment="1">
      <alignment horizontal="right" vertical="center" wrapText="1"/>
    </xf>
    <xf numFmtId="3" fontId="67" fillId="28" borderId="17" xfId="0" applyNumberFormat="1" applyFont="1" applyFill="1" applyBorder="1" applyAlignment="1">
      <alignment horizontal="right" wrapText="1"/>
    </xf>
    <xf numFmtId="3" fontId="69" fillId="0" borderId="17" xfId="0" applyNumberFormat="1" applyFont="1" applyFill="1" applyBorder="1" applyAlignment="1" applyProtection="1">
      <alignment horizontal="right" wrapText="1"/>
      <protection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/>
    </xf>
    <xf numFmtId="3" fontId="47" fillId="28" borderId="17" xfId="0" applyNumberFormat="1" applyFont="1" applyFill="1" applyBorder="1" applyAlignment="1">
      <alignment/>
    </xf>
    <xf numFmtId="0" fontId="47" fillId="28" borderId="17" xfId="0" applyNumberFormat="1" applyFont="1" applyFill="1" applyBorder="1" applyAlignment="1">
      <alignment horizontal="center"/>
    </xf>
    <xf numFmtId="0" fontId="47" fillId="28" borderId="17" xfId="0" applyNumberFormat="1" applyFont="1" applyFill="1" applyBorder="1" applyAlignment="1">
      <alignment/>
    </xf>
    <xf numFmtId="0" fontId="27" fillId="28" borderId="0" xfId="0" applyNumberFormat="1" applyFont="1" applyFill="1" applyBorder="1" applyAlignment="1" applyProtection="1">
      <alignment/>
      <protection/>
    </xf>
    <xf numFmtId="3" fontId="47" fillId="0" borderId="17" xfId="0" applyNumberFormat="1" applyFont="1" applyBorder="1" applyAlignment="1">
      <alignment/>
    </xf>
    <xf numFmtId="0" fontId="47" fillId="0" borderId="17" xfId="0" applyNumberFormat="1" applyFont="1" applyBorder="1" applyAlignment="1">
      <alignment horizontal="left"/>
    </xf>
    <xf numFmtId="0" fontId="47" fillId="0" borderId="32" xfId="0" applyNumberFormat="1" applyFont="1" applyBorder="1" applyAlignment="1">
      <alignment horizontal="center"/>
    </xf>
    <xf numFmtId="0" fontId="47" fillId="0" borderId="32" xfId="0" applyNumberFormat="1" applyFont="1" applyBorder="1" applyAlignment="1">
      <alignment/>
    </xf>
    <xf numFmtId="3" fontId="47" fillId="0" borderId="32" xfId="0" applyNumberFormat="1" applyFont="1" applyBorder="1" applyAlignment="1">
      <alignment/>
    </xf>
    <xf numFmtId="3" fontId="47" fillId="28" borderId="32" xfId="0" applyNumberFormat="1" applyFont="1" applyFill="1" applyBorder="1" applyAlignment="1" applyProtection="1">
      <alignment/>
      <protection/>
    </xf>
    <xf numFmtId="3" fontId="47" fillId="28" borderId="32" xfId="0" applyNumberFormat="1" applyFont="1" applyFill="1" applyBorder="1" applyAlignment="1">
      <alignment/>
    </xf>
    <xf numFmtId="0" fontId="47" fillId="28" borderId="32" xfId="0" applyNumberFormat="1" applyFont="1" applyFill="1" applyBorder="1" applyAlignment="1">
      <alignment horizontal="center"/>
    </xf>
    <xf numFmtId="0" fontId="47" fillId="28" borderId="32" xfId="0" applyNumberFormat="1" applyFont="1" applyFill="1" applyBorder="1" applyAlignment="1">
      <alignment/>
    </xf>
    <xf numFmtId="3" fontId="47" fillId="0" borderId="17" xfId="0" applyNumberFormat="1" applyFont="1" applyBorder="1" applyAlignment="1">
      <alignment vertical="center"/>
    </xf>
    <xf numFmtId="3" fontId="47" fillId="28" borderId="17" xfId="0" applyNumberFormat="1" applyFont="1" applyFill="1" applyBorder="1" applyAlignment="1">
      <alignment vertical="center"/>
    </xf>
    <xf numFmtId="3" fontId="47" fillId="28" borderId="34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70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28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>
      <alignment wrapText="1"/>
      <protection/>
    </xf>
    <xf numFmtId="0" fontId="37" fillId="0" borderId="23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715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A16" sqref="A16:G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5" customWidth="1"/>
    <col min="5" max="5" width="44.7109375" style="1" customWidth="1"/>
    <col min="6" max="6" width="15.140625" style="1" bestFit="1" customWidth="1"/>
    <col min="7" max="7" width="17.28125" style="1" customWidth="1"/>
    <col min="8" max="16384" width="11.421875" style="1" customWidth="1"/>
  </cols>
  <sheetData>
    <row r="1" spans="1:7" ht="48" customHeight="1">
      <c r="A1" s="198" t="s">
        <v>98</v>
      </c>
      <c r="B1" s="198"/>
      <c r="C1" s="198"/>
      <c r="D1" s="198"/>
      <c r="E1" s="198"/>
      <c r="F1" s="198"/>
      <c r="G1" s="198"/>
    </row>
    <row r="2" spans="1:7" s="46" customFormat="1" ht="26.25" customHeight="1">
      <c r="A2" s="198" t="s">
        <v>29</v>
      </c>
      <c r="B2" s="198"/>
      <c r="C2" s="198"/>
      <c r="D2" s="198"/>
      <c r="E2" s="198"/>
      <c r="F2" s="198"/>
      <c r="G2" s="211"/>
    </row>
    <row r="3" spans="1:7" ht="25.5" customHeight="1">
      <c r="A3" s="198"/>
      <c r="B3" s="198"/>
      <c r="C3" s="198"/>
      <c r="D3" s="198"/>
      <c r="E3" s="198"/>
      <c r="F3" s="198"/>
      <c r="G3" s="198"/>
    </row>
    <row r="4" spans="1:5" ht="9" customHeight="1">
      <c r="A4" s="47"/>
      <c r="B4" s="48"/>
      <c r="C4" s="48"/>
      <c r="D4" s="48"/>
      <c r="E4" s="48"/>
    </row>
    <row r="5" spans="1:8" ht="27.75" customHeight="1">
      <c r="A5" s="49"/>
      <c r="B5" s="50"/>
      <c r="C5" s="50"/>
      <c r="D5" s="51"/>
      <c r="E5" s="52"/>
      <c r="F5" s="53" t="s">
        <v>55</v>
      </c>
      <c r="G5" s="54" t="s">
        <v>56</v>
      </c>
      <c r="H5" s="55"/>
    </row>
    <row r="6" spans="1:8" ht="27.75" customHeight="1">
      <c r="A6" s="203" t="s">
        <v>30</v>
      </c>
      <c r="B6" s="202"/>
      <c r="C6" s="202"/>
      <c r="D6" s="202"/>
      <c r="E6" s="210"/>
      <c r="F6" s="93">
        <v>7210460</v>
      </c>
      <c r="G6" s="93">
        <v>5342069</v>
      </c>
      <c r="H6" s="70"/>
    </row>
    <row r="7" spans="1:7" ht="22.5" customHeight="1">
      <c r="A7" s="203" t="s">
        <v>0</v>
      </c>
      <c r="B7" s="202"/>
      <c r="C7" s="202"/>
      <c r="D7" s="202"/>
      <c r="E7" s="210"/>
      <c r="F7" s="93">
        <v>7210460</v>
      </c>
      <c r="G7" s="93">
        <v>5342069</v>
      </c>
    </row>
    <row r="8" spans="1:7" ht="22.5" customHeight="1">
      <c r="A8" s="212" t="s">
        <v>1</v>
      </c>
      <c r="B8" s="210"/>
      <c r="C8" s="210"/>
      <c r="D8" s="210"/>
      <c r="E8" s="210"/>
      <c r="F8" s="92">
        <v>0</v>
      </c>
      <c r="G8" s="92">
        <v>0</v>
      </c>
    </row>
    <row r="9" spans="1:7" ht="22.5" customHeight="1">
      <c r="A9" s="71" t="s">
        <v>31</v>
      </c>
      <c r="B9" s="56"/>
      <c r="C9" s="56"/>
      <c r="D9" s="56"/>
      <c r="E9" s="56"/>
      <c r="F9" s="93">
        <v>7225460</v>
      </c>
      <c r="G9" s="93">
        <v>5342069</v>
      </c>
    </row>
    <row r="10" spans="1:7" ht="22.5" customHeight="1">
      <c r="A10" s="201" t="s">
        <v>2</v>
      </c>
      <c r="B10" s="202"/>
      <c r="C10" s="202"/>
      <c r="D10" s="202"/>
      <c r="E10" s="213"/>
      <c r="F10" s="92">
        <v>7054160</v>
      </c>
      <c r="G10" s="92">
        <f>+G9-G11</f>
        <v>5342069</v>
      </c>
    </row>
    <row r="11" spans="1:7" ht="22.5" customHeight="1">
      <c r="A11" s="212" t="s">
        <v>3</v>
      </c>
      <c r="B11" s="210"/>
      <c r="C11" s="210"/>
      <c r="D11" s="210"/>
      <c r="E11" s="210"/>
      <c r="F11" s="92">
        <v>171300</v>
      </c>
      <c r="G11" s="92">
        <v>0</v>
      </c>
    </row>
    <row r="12" spans="1:7" ht="22.5" customHeight="1">
      <c r="A12" s="201" t="s">
        <v>4</v>
      </c>
      <c r="B12" s="202"/>
      <c r="C12" s="202"/>
      <c r="D12" s="202"/>
      <c r="E12" s="202"/>
      <c r="F12" s="160">
        <f>+F6-F9</f>
        <v>-15000</v>
      </c>
      <c r="G12" s="179">
        <f>+G6-G9</f>
        <v>0</v>
      </c>
    </row>
    <row r="13" spans="1:7" ht="25.5" customHeight="1">
      <c r="A13" s="198"/>
      <c r="B13" s="199"/>
      <c r="C13" s="199"/>
      <c r="D13" s="199"/>
      <c r="E13" s="199"/>
      <c r="F13" s="200"/>
      <c r="G13" s="200"/>
    </row>
    <row r="14" spans="1:7" ht="27.75" customHeight="1">
      <c r="A14" s="49"/>
      <c r="B14" s="50"/>
      <c r="C14" s="50"/>
      <c r="D14" s="51"/>
      <c r="E14" s="52"/>
      <c r="F14" s="53" t="s">
        <v>55</v>
      </c>
      <c r="G14" s="54" t="s">
        <v>56</v>
      </c>
    </row>
    <row r="15" spans="1:7" ht="22.5" customHeight="1">
      <c r="A15" s="204" t="s">
        <v>47</v>
      </c>
      <c r="B15" s="205"/>
      <c r="C15" s="205"/>
      <c r="D15" s="205"/>
      <c r="E15" s="206"/>
      <c r="F15" s="59">
        <v>15000</v>
      </c>
      <c r="G15" s="153">
        <v>0</v>
      </c>
    </row>
    <row r="16" spans="1:7" s="41" customFormat="1" ht="25.5" customHeight="1">
      <c r="A16" s="207" t="s">
        <v>59</v>
      </c>
      <c r="B16" s="208"/>
      <c r="C16" s="208"/>
      <c r="D16" s="208"/>
      <c r="E16" s="208"/>
      <c r="F16" s="209"/>
      <c r="G16" s="209"/>
    </row>
    <row r="17" spans="1:7" s="41" customFormat="1" ht="27.75" customHeight="1">
      <c r="A17" s="49"/>
      <c r="B17" s="50"/>
      <c r="C17" s="50"/>
      <c r="D17" s="51"/>
      <c r="E17" s="52"/>
      <c r="F17" s="53" t="s">
        <v>55</v>
      </c>
      <c r="G17" s="54" t="s">
        <v>56</v>
      </c>
    </row>
    <row r="18" spans="1:7" s="41" customFormat="1" ht="22.5" customHeight="1">
      <c r="A18" s="203" t="s">
        <v>5</v>
      </c>
      <c r="B18" s="202"/>
      <c r="C18" s="202"/>
      <c r="D18" s="202"/>
      <c r="E18" s="202"/>
      <c r="F18" s="57"/>
      <c r="G18" s="57"/>
    </row>
    <row r="19" spans="1:7" s="41" customFormat="1" ht="22.5" customHeight="1">
      <c r="A19" s="203" t="s">
        <v>6</v>
      </c>
      <c r="B19" s="202"/>
      <c r="C19" s="202"/>
      <c r="D19" s="202"/>
      <c r="E19" s="202"/>
      <c r="F19" s="57"/>
      <c r="G19" s="57"/>
    </row>
    <row r="20" spans="1:7" s="41" customFormat="1" ht="22.5" customHeight="1">
      <c r="A20" s="201" t="s">
        <v>7</v>
      </c>
      <c r="B20" s="202"/>
      <c r="C20" s="202"/>
      <c r="D20" s="202"/>
      <c r="E20" s="202"/>
      <c r="F20" s="57"/>
      <c r="G20" s="57"/>
    </row>
    <row r="21" spans="1:7" s="41" customFormat="1" ht="15" customHeight="1">
      <c r="A21" s="60"/>
      <c r="B21" s="61"/>
      <c r="C21" s="58"/>
      <c r="D21" s="62"/>
      <c r="E21" s="61"/>
      <c r="F21" s="63"/>
      <c r="G21" s="63"/>
    </row>
    <row r="22" spans="1:7" s="41" customFormat="1" ht="22.5" customHeight="1">
      <c r="A22" s="201" t="s">
        <v>8</v>
      </c>
      <c r="B22" s="202"/>
      <c r="C22" s="202"/>
      <c r="D22" s="202"/>
      <c r="E22" s="202"/>
      <c r="F22" s="57">
        <f>SUM(F12,F15,F20)</f>
        <v>0</v>
      </c>
      <c r="G22" s="57">
        <f>SUM(G12,G15,G20)</f>
        <v>0</v>
      </c>
    </row>
    <row r="23" spans="1:5" s="41" customFormat="1" ht="18" customHeight="1">
      <c r="A23" s="64"/>
      <c r="B23" s="48"/>
      <c r="C23" s="48"/>
      <c r="D23" s="48"/>
      <c r="E23" s="48"/>
    </row>
    <row r="24" spans="5:6" ht="12.75">
      <c r="E24" s="126"/>
      <c r="F24" s="42"/>
    </row>
    <row r="25" spans="5:7" ht="12.75">
      <c r="E25"/>
      <c r="G25" s="127"/>
    </row>
    <row r="26" ht="12.75">
      <c r="E26" s="126"/>
    </row>
    <row r="27" ht="12.75">
      <c r="E27"/>
    </row>
    <row r="28" ht="12.75">
      <c r="E28" s="126"/>
    </row>
    <row r="29" ht="12.75">
      <c r="E29"/>
    </row>
    <row r="30" ht="12.75">
      <c r="E30" s="42"/>
    </row>
    <row r="31" ht="12.75">
      <c r="E31"/>
    </row>
    <row r="32" ht="12.75">
      <c r="E32" s="127"/>
    </row>
  </sheetData>
  <sheetProtection/>
  <mergeCells count="16">
    <mergeCell ref="A12:E12"/>
    <mergeCell ref="A7:E7"/>
    <mergeCell ref="A1:G1"/>
    <mergeCell ref="A2:G2"/>
    <mergeCell ref="A3:G3"/>
    <mergeCell ref="A8:E8"/>
    <mergeCell ref="A10:E10"/>
    <mergeCell ref="A11:E11"/>
    <mergeCell ref="A6:E6"/>
    <mergeCell ref="A13:G13"/>
    <mergeCell ref="A22:E22"/>
    <mergeCell ref="A18:E18"/>
    <mergeCell ref="A19:E19"/>
    <mergeCell ref="A20:E20"/>
    <mergeCell ref="A15:E15"/>
    <mergeCell ref="A16:G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00" zoomScalePageLayoutView="0" workbookViewId="0" topLeftCell="A7">
      <selection activeCell="D14" sqref="D14"/>
    </sheetView>
  </sheetViews>
  <sheetFormatPr defaultColWidth="11.421875" defaultRowHeight="12.75"/>
  <cols>
    <col min="1" max="1" width="17.8515625" style="12" customWidth="1"/>
    <col min="2" max="3" width="14.28125" style="12" customWidth="1"/>
    <col min="4" max="4" width="17.57421875" style="42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65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98" t="s">
        <v>97</v>
      </c>
      <c r="B1" s="198"/>
      <c r="C1" s="198"/>
      <c r="D1" s="198"/>
      <c r="E1" s="198"/>
      <c r="F1" s="198"/>
      <c r="G1" s="198"/>
      <c r="H1" s="198"/>
      <c r="I1" s="198"/>
    </row>
    <row r="2" spans="1:9" s="2" customFormat="1" ht="13.5" thickBot="1">
      <c r="A2" s="9"/>
      <c r="H2" s="145"/>
      <c r="I2" s="10" t="s">
        <v>9</v>
      </c>
    </row>
    <row r="3" spans="1:9" s="2" customFormat="1" ht="24.75" thickBot="1">
      <c r="A3" s="82" t="s">
        <v>10</v>
      </c>
      <c r="B3" s="216" t="s">
        <v>60</v>
      </c>
      <c r="C3" s="217"/>
      <c r="D3" s="217"/>
      <c r="E3" s="217"/>
      <c r="F3" s="217"/>
      <c r="G3" s="217"/>
      <c r="H3" s="217"/>
      <c r="I3" s="218"/>
    </row>
    <row r="4" spans="1:9" s="2" customFormat="1" ht="60.75" thickBot="1">
      <c r="A4" s="83" t="s">
        <v>11</v>
      </c>
      <c r="B4" s="79" t="s">
        <v>12</v>
      </c>
      <c r="C4" s="80" t="s">
        <v>13</v>
      </c>
      <c r="D4" s="80" t="s">
        <v>14</v>
      </c>
      <c r="E4" s="80" t="s">
        <v>15</v>
      </c>
      <c r="F4" s="80" t="s">
        <v>16</v>
      </c>
      <c r="G4" s="80" t="s">
        <v>17</v>
      </c>
      <c r="H4" s="146" t="s">
        <v>51</v>
      </c>
      <c r="I4" s="81" t="s">
        <v>18</v>
      </c>
    </row>
    <row r="5" spans="1:9" s="2" customFormat="1" ht="28.5" customHeight="1">
      <c r="A5" s="78" t="s">
        <v>65</v>
      </c>
      <c r="B5" s="161"/>
      <c r="C5" s="177">
        <f>8000-8000</f>
        <v>0</v>
      </c>
      <c r="D5" s="162"/>
      <c r="E5" s="162"/>
      <c r="F5" s="162"/>
      <c r="G5" s="162"/>
      <c r="H5" s="163"/>
      <c r="I5" s="124"/>
    </row>
    <row r="6" spans="1:9" s="2" customFormat="1" ht="28.5" customHeight="1">
      <c r="A6" s="78" t="s">
        <v>66</v>
      </c>
      <c r="B6" s="161"/>
      <c r="C6" s="164"/>
      <c r="D6" s="178">
        <f>430000-247250</f>
        <v>182750</v>
      </c>
      <c r="E6" s="162"/>
      <c r="F6" s="162"/>
      <c r="G6" s="162"/>
      <c r="H6" s="163"/>
      <c r="I6" s="124"/>
    </row>
    <row r="7" spans="1:11" s="2" customFormat="1" ht="24" customHeight="1">
      <c r="A7" s="78" t="s">
        <v>67</v>
      </c>
      <c r="B7" s="161"/>
      <c r="C7" s="164"/>
      <c r="D7" s="165"/>
      <c r="E7" s="162"/>
      <c r="F7" s="162"/>
      <c r="G7" s="162"/>
      <c r="H7" s="163"/>
      <c r="I7" s="124"/>
      <c r="K7" s="142"/>
    </row>
    <row r="8" spans="1:9" s="2" customFormat="1" ht="24" customHeight="1">
      <c r="A8" s="150" t="s">
        <v>68</v>
      </c>
      <c r="B8" s="161"/>
      <c r="C8" s="164"/>
      <c r="D8" s="165"/>
      <c r="E8" s="177">
        <v>0</v>
      </c>
      <c r="F8" s="162"/>
      <c r="G8" s="177">
        <f>10000-7500</f>
        <v>2500</v>
      </c>
      <c r="H8" s="163"/>
      <c r="I8" s="124"/>
    </row>
    <row r="9" spans="1:9" s="2" customFormat="1" ht="19.5" customHeight="1">
      <c r="A9" s="78" t="s">
        <v>69</v>
      </c>
      <c r="B9" s="161"/>
      <c r="C9" s="164"/>
      <c r="D9" s="178">
        <f>10000-10000</f>
        <v>0</v>
      </c>
      <c r="E9" s="162"/>
      <c r="F9" s="162"/>
      <c r="G9" s="162"/>
      <c r="H9" s="163"/>
      <c r="I9" s="124"/>
    </row>
    <row r="10" spans="1:9" s="2" customFormat="1" ht="22.5" customHeight="1">
      <c r="A10" s="78" t="s">
        <v>70</v>
      </c>
      <c r="B10" s="161"/>
      <c r="C10" s="170">
        <f>3000-3000</f>
        <v>0</v>
      </c>
      <c r="D10" s="165"/>
      <c r="E10" s="162"/>
      <c r="F10" s="162"/>
      <c r="G10" s="162"/>
      <c r="H10" s="163"/>
      <c r="I10" s="124"/>
    </row>
    <row r="11" spans="1:9" s="2" customFormat="1" ht="22.5" customHeight="1">
      <c r="A11" s="78" t="s">
        <v>70</v>
      </c>
      <c r="B11" s="161"/>
      <c r="C11" s="164"/>
      <c r="D11" s="165"/>
      <c r="E11" s="162"/>
      <c r="F11" s="177">
        <f>10000-3000-2000-5000</f>
        <v>0</v>
      </c>
      <c r="G11" s="162"/>
      <c r="H11" s="163"/>
      <c r="I11" s="124"/>
    </row>
    <row r="12" spans="1:9" s="2" customFormat="1" ht="21" customHeight="1">
      <c r="A12" s="78" t="s">
        <v>71</v>
      </c>
      <c r="B12" s="166"/>
      <c r="C12" s="164"/>
      <c r="D12" s="164"/>
      <c r="E12" s="164"/>
      <c r="F12" s="170">
        <f>15000-5000-3000-7000</f>
        <v>0</v>
      </c>
      <c r="G12" s="164"/>
      <c r="H12" s="167"/>
      <c r="I12" s="125"/>
    </row>
    <row r="13" spans="1:9" s="2" customFormat="1" ht="21" customHeight="1">
      <c r="A13" s="78" t="s">
        <v>72</v>
      </c>
      <c r="B13" s="166"/>
      <c r="C13" s="164"/>
      <c r="D13" s="164"/>
      <c r="E13" s="164"/>
      <c r="F13" s="170">
        <f>8000-8000</f>
        <v>0</v>
      </c>
      <c r="G13" s="164"/>
      <c r="H13" s="167"/>
      <c r="I13" s="125"/>
    </row>
    <row r="14" spans="1:9" s="2" customFormat="1" ht="22.5" customHeight="1">
      <c r="A14" s="78" t="s">
        <v>73</v>
      </c>
      <c r="B14" s="166"/>
      <c r="C14" s="164"/>
      <c r="D14" s="164"/>
      <c r="E14" s="170">
        <v>86750</v>
      </c>
      <c r="F14" s="164"/>
      <c r="G14" s="164"/>
      <c r="H14" s="167"/>
      <c r="I14" s="125"/>
    </row>
    <row r="15" spans="1:9" s="2" customFormat="1" ht="22.5" customHeight="1">
      <c r="A15" s="78" t="s">
        <v>74</v>
      </c>
      <c r="B15" s="166"/>
      <c r="C15" s="164"/>
      <c r="D15" s="164"/>
      <c r="E15" s="170">
        <f>114000-114000</f>
        <v>0</v>
      </c>
      <c r="F15" s="164"/>
      <c r="G15" s="164"/>
      <c r="H15" s="175">
        <v>4363000</v>
      </c>
      <c r="I15" s="125"/>
    </row>
    <row r="16" spans="1:9" s="2" customFormat="1" ht="22.5" customHeight="1">
      <c r="A16" s="78" t="s">
        <v>75</v>
      </c>
      <c r="B16" s="176">
        <f>13600-6364</f>
        <v>7236</v>
      </c>
      <c r="C16" s="164"/>
      <c r="D16" s="164"/>
      <c r="E16" s="170">
        <f>19600-3365</f>
        <v>16235</v>
      </c>
      <c r="F16" s="164"/>
      <c r="G16" s="164"/>
      <c r="H16" s="167"/>
      <c r="I16" s="125"/>
    </row>
    <row r="17" spans="1:9" s="2" customFormat="1" ht="26.25" customHeight="1">
      <c r="A17" s="78" t="s">
        <v>76</v>
      </c>
      <c r="B17" s="176">
        <f>25000-16350</f>
        <v>8650</v>
      </c>
      <c r="C17" s="164"/>
      <c r="D17" s="164"/>
      <c r="E17" s="164"/>
      <c r="F17" s="164"/>
      <c r="G17" s="164"/>
      <c r="H17" s="167"/>
      <c r="I17" s="125"/>
    </row>
    <row r="18" spans="1:9" s="2" customFormat="1" ht="19.5">
      <c r="A18" s="78" t="s">
        <v>77</v>
      </c>
      <c r="B18" s="166"/>
      <c r="C18" s="164"/>
      <c r="D18" s="164"/>
      <c r="E18" s="170">
        <f>25000-25000</f>
        <v>0</v>
      </c>
      <c r="F18" s="164"/>
      <c r="G18" s="164"/>
      <c r="H18" s="167"/>
      <c r="I18" s="125"/>
    </row>
    <row r="19" spans="1:9" s="2" customFormat="1" ht="12.75">
      <c r="A19" s="78" t="s">
        <v>78</v>
      </c>
      <c r="B19" s="176">
        <f>430000-37150-9000+1000</f>
        <v>384850</v>
      </c>
      <c r="C19" s="164"/>
      <c r="D19" s="164"/>
      <c r="E19" s="170">
        <f>507860-223162</f>
        <v>284698</v>
      </c>
      <c r="F19" s="164"/>
      <c r="G19" s="164"/>
      <c r="H19" s="167"/>
      <c r="I19" s="125"/>
    </row>
    <row r="20" spans="1:9" s="2" customFormat="1" ht="19.5" customHeight="1">
      <c r="A20" s="78" t="s">
        <v>79</v>
      </c>
      <c r="B20" s="166"/>
      <c r="C20" s="164"/>
      <c r="D20" s="164"/>
      <c r="E20" s="170">
        <f>3000-3000</f>
        <v>0</v>
      </c>
      <c r="F20" s="164"/>
      <c r="G20" s="164"/>
      <c r="H20" s="167"/>
      <c r="I20" s="125"/>
    </row>
    <row r="21" spans="1:9" s="2" customFormat="1" ht="29.25">
      <c r="A21" s="78" t="s">
        <v>80</v>
      </c>
      <c r="B21" s="166"/>
      <c r="C21" s="164"/>
      <c r="D21" s="164"/>
      <c r="E21" s="170">
        <f>1000-1000</f>
        <v>0</v>
      </c>
      <c r="F21" s="164"/>
      <c r="G21" s="164"/>
      <c r="H21" s="167"/>
      <c r="I21" s="125"/>
    </row>
    <row r="22" spans="1:9" s="2" customFormat="1" ht="29.25">
      <c r="A22" s="78" t="s">
        <v>81</v>
      </c>
      <c r="B22" s="166"/>
      <c r="C22" s="164"/>
      <c r="D22" s="164"/>
      <c r="E22" s="170">
        <f>27000-21600</f>
        <v>5400</v>
      </c>
      <c r="F22" s="164"/>
      <c r="G22" s="164"/>
      <c r="H22" s="167"/>
      <c r="I22" s="125"/>
    </row>
    <row r="23" spans="1:9" s="2" customFormat="1" ht="9" customHeight="1" thickBot="1">
      <c r="A23" s="72"/>
      <c r="B23" s="73"/>
      <c r="C23" s="74"/>
      <c r="D23" s="74"/>
      <c r="E23" s="74"/>
      <c r="F23" s="74"/>
      <c r="G23" s="74"/>
      <c r="H23" s="147"/>
      <c r="I23" s="75"/>
    </row>
    <row r="24" spans="1:9" s="2" customFormat="1" ht="24" customHeight="1" thickBot="1">
      <c r="A24" s="84" t="s">
        <v>19</v>
      </c>
      <c r="B24" s="76">
        <f aca="true" t="shared" si="0" ref="B24:I24">SUM(B5:B23)</f>
        <v>400736</v>
      </c>
      <c r="C24" s="76">
        <f t="shared" si="0"/>
        <v>0</v>
      </c>
      <c r="D24" s="76">
        <f t="shared" si="0"/>
        <v>182750</v>
      </c>
      <c r="E24" s="76">
        <f t="shared" si="0"/>
        <v>393083</v>
      </c>
      <c r="F24" s="76">
        <f t="shared" si="0"/>
        <v>0</v>
      </c>
      <c r="G24" s="76">
        <f t="shared" si="0"/>
        <v>2500</v>
      </c>
      <c r="H24" s="76">
        <f t="shared" si="0"/>
        <v>4363000</v>
      </c>
      <c r="I24" s="77">
        <f t="shared" si="0"/>
        <v>0</v>
      </c>
    </row>
    <row r="25" spans="1:9" s="2" customFormat="1" ht="22.5" customHeight="1" thickBot="1">
      <c r="A25" s="84" t="s">
        <v>61</v>
      </c>
      <c r="B25" s="219">
        <f>B24+C24+D24+E24+F24+G24+I24+H24</f>
        <v>5342069</v>
      </c>
      <c r="C25" s="220"/>
      <c r="D25" s="220"/>
      <c r="E25" s="220"/>
      <c r="F25" s="220"/>
      <c r="G25" s="220"/>
      <c r="H25" s="220"/>
      <c r="I25" s="221"/>
    </row>
    <row r="26" spans="1:9" ht="12.75">
      <c r="A26" s="6"/>
      <c r="B26" s="6"/>
      <c r="C26" s="6"/>
      <c r="D26" s="7"/>
      <c r="E26" s="11"/>
      <c r="I26" s="10"/>
    </row>
    <row r="27" spans="2:5" ht="13.5" customHeight="1">
      <c r="B27" s="15"/>
      <c r="D27" s="19"/>
      <c r="E27" s="24"/>
    </row>
    <row r="28" spans="3:5" ht="13.5" customHeight="1">
      <c r="C28" s="15"/>
      <c r="D28" s="19"/>
      <c r="E28" s="25"/>
    </row>
    <row r="29" spans="3:5" ht="13.5" customHeight="1">
      <c r="C29" s="15"/>
      <c r="D29" s="20"/>
      <c r="E29" s="18"/>
    </row>
    <row r="30" spans="4:5" ht="13.5" customHeight="1">
      <c r="D30" s="13"/>
      <c r="E30" s="14"/>
    </row>
    <row r="31" spans="2:5" ht="13.5" customHeight="1">
      <c r="B31" s="15"/>
      <c r="D31" s="13"/>
      <c r="E31" s="16"/>
    </row>
    <row r="32" spans="3:5" ht="13.5" customHeight="1">
      <c r="C32" s="15"/>
      <c r="D32" s="13"/>
      <c r="E32" s="24"/>
    </row>
    <row r="33" spans="3:5" ht="13.5" customHeight="1">
      <c r="C33" s="15"/>
      <c r="D33" s="20"/>
      <c r="E33" s="18"/>
    </row>
    <row r="34" spans="4:5" ht="13.5" customHeight="1">
      <c r="D34" s="19"/>
      <c r="E34" s="14"/>
    </row>
    <row r="35" spans="3:5" ht="13.5" customHeight="1">
      <c r="C35" s="15"/>
      <c r="D35" s="19"/>
      <c r="E35" s="24"/>
    </row>
    <row r="36" spans="4:5" ht="22.5" customHeight="1">
      <c r="D36" s="20"/>
      <c r="E36" s="23"/>
    </row>
    <row r="37" spans="4:5" ht="13.5" customHeight="1">
      <c r="D37" s="13"/>
      <c r="E37" s="14"/>
    </row>
    <row r="38" spans="4:5" ht="13.5" customHeight="1">
      <c r="D38" s="20"/>
      <c r="E38" s="18"/>
    </row>
    <row r="39" spans="4:5" ht="13.5" customHeight="1">
      <c r="D39" s="13"/>
      <c r="E39" s="14"/>
    </row>
    <row r="40" spans="4:5" ht="13.5" customHeight="1">
      <c r="D40" s="13"/>
      <c r="E40" s="14"/>
    </row>
    <row r="41" spans="1:5" ht="13.5" customHeight="1">
      <c r="A41" s="15"/>
      <c r="D41" s="26"/>
      <c r="E41" s="24"/>
    </row>
    <row r="42" spans="2:5" ht="13.5" customHeight="1">
      <c r="B42" s="15"/>
      <c r="C42" s="15"/>
      <c r="D42" s="27"/>
      <c r="E42" s="24"/>
    </row>
    <row r="43" spans="2:5" ht="13.5" customHeight="1">
      <c r="B43" s="15"/>
      <c r="C43" s="15"/>
      <c r="D43" s="27"/>
      <c r="E43" s="16"/>
    </row>
    <row r="44" spans="2:5" ht="13.5" customHeight="1">
      <c r="B44" s="15"/>
      <c r="C44" s="15"/>
      <c r="D44" s="20"/>
      <c r="E44" s="21"/>
    </row>
    <row r="45" spans="4:5" ht="12.75">
      <c r="D45" s="13"/>
      <c r="E45" s="14"/>
    </row>
    <row r="46" spans="2:5" ht="12.75">
      <c r="B46" s="15"/>
      <c r="D46" s="13"/>
      <c r="E46" s="24"/>
    </row>
    <row r="47" spans="3:5" ht="12.75">
      <c r="C47" s="15"/>
      <c r="D47" s="13"/>
      <c r="E47" s="16"/>
    </row>
    <row r="48" spans="3:5" ht="12.75">
      <c r="C48" s="15"/>
      <c r="D48" s="20"/>
      <c r="E48" s="18"/>
    </row>
    <row r="49" spans="4:5" ht="12.75">
      <c r="D49" s="13"/>
      <c r="E49" s="14"/>
    </row>
    <row r="50" spans="4:5" ht="12.75">
      <c r="D50" s="13"/>
      <c r="E50" s="14"/>
    </row>
    <row r="51" spans="4:5" ht="12.75">
      <c r="D51" s="13"/>
      <c r="E51" s="14"/>
    </row>
    <row r="52" spans="4:5" ht="12.75">
      <c r="D52" s="20"/>
      <c r="E52" s="18"/>
    </row>
    <row r="53" spans="4:5" ht="12.75">
      <c r="D53" s="13"/>
      <c r="E53" s="14"/>
    </row>
    <row r="54" spans="4:5" ht="12.75">
      <c r="D54" s="13"/>
      <c r="E54" s="14"/>
    </row>
    <row r="55" spans="4:5" ht="12.75">
      <c r="D55" s="20"/>
      <c r="E55" s="18"/>
    </row>
    <row r="56" spans="4:5" ht="12.75">
      <c r="D56" s="13"/>
      <c r="E56" s="14"/>
    </row>
    <row r="57" spans="4:5" ht="12.75">
      <c r="D57" s="28"/>
      <c r="E57" s="29"/>
    </row>
    <row r="58" spans="4:5" ht="12.75">
      <c r="D58" s="20"/>
      <c r="E58" s="34"/>
    </row>
    <row r="59" spans="4:5" ht="12.75">
      <c r="D59" s="19"/>
      <c r="E59" s="29"/>
    </row>
    <row r="60" spans="4:5" ht="12.75">
      <c r="D60" s="20"/>
      <c r="E60" s="18"/>
    </row>
    <row r="61" spans="4:5" ht="12.75">
      <c r="D61" s="13"/>
      <c r="E61" s="14"/>
    </row>
    <row r="62" spans="3:5" ht="12.75">
      <c r="C62" s="15"/>
      <c r="D62" s="13"/>
      <c r="E62" s="16"/>
    </row>
    <row r="63" spans="4:5" ht="12.75">
      <c r="D63" s="19"/>
      <c r="E63" s="18"/>
    </row>
    <row r="64" spans="4:5" ht="12.75">
      <c r="D64" s="19"/>
      <c r="E64" s="29"/>
    </row>
    <row r="65" spans="3:5" ht="12.75">
      <c r="C65" s="15"/>
      <c r="D65" s="19"/>
      <c r="E65" s="35"/>
    </row>
    <row r="66" spans="3:5" ht="12.75">
      <c r="C66" s="15"/>
      <c r="D66" s="20"/>
      <c r="E66" s="21"/>
    </row>
    <row r="67" spans="4:5" ht="12.75">
      <c r="D67" s="13"/>
      <c r="E67" s="14"/>
    </row>
    <row r="68" spans="4:5" ht="12.75">
      <c r="D68" s="33"/>
      <c r="E68" s="36"/>
    </row>
    <row r="69" spans="4:5" ht="11.25" customHeight="1">
      <c r="D69" s="28"/>
      <c r="E69" s="29"/>
    </row>
    <row r="70" spans="2:5" ht="24" customHeight="1">
      <c r="B70" s="15"/>
      <c r="D70" s="28"/>
      <c r="E70" s="37"/>
    </row>
    <row r="71" spans="3:5" ht="15" customHeight="1">
      <c r="C71" s="15"/>
      <c r="D71" s="28"/>
      <c r="E71" s="37"/>
    </row>
    <row r="72" spans="4:5" ht="11.25" customHeight="1">
      <c r="D72" s="33"/>
      <c r="E72" s="34"/>
    </row>
    <row r="73" spans="4:5" ht="12.75">
      <c r="D73" s="28"/>
      <c r="E73" s="29"/>
    </row>
    <row r="74" spans="2:5" ht="13.5" customHeight="1">
      <c r="B74" s="15"/>
      <c r="D74" s="28"/>
      <c r="E74" s="38"/>
    </row>
    <row r="75" spans="3:5" ht="12.75" customHeight="1">
      <c r="C75" s="15"/>
      <c r="D75" s="28"/>
      <c r="E75" s="16"/>
    </row>
    <row r="76" spans="3:5" ht="12.75" customHeight="1">
      <c r="C76" s="15"/>
      <c r="D76" s="20"/>
      <c r="E76" s="21"/>
    </row>
    <row r="77" spans="4:5" ht="12.75">
      <c r="D77" s="13"/>
      <c r="E77" s="14"/>
    </row>
    <row r="78" spans="3:5" ht="12.75">
      <c r="C78" s="15"/>
      <c r="D78" s="13"/>
      <c r="E78" s="35"/>
    </row>
    <row r="79" spans="4:5" ht="12.75">
      <c r="D79" s="33"/>
      <c r="E79" s="34"/>
    </row>
    <row r="80" spans="4:5" ht="12.75">
      <c r="D80" s="28"/>
      <c r="E80" s="29"/>
    </row>
    <row r="81" spans="4:5" ht="12.75">
      <c r="D81" s="13"/>
      <c r="E81" s="14"/>
    </row>
    <row r="82" spans="1:5" ht="19.5" customHeight="1">
      <c r="A82" s="39"/>
      <c r="B82" s="6"/>
      <c r="C82" s="6"/>
      <c r="D82" s="6"/>
      <c r="E82" s="24"/>
    </row>
    <row r="83" spans="1:5" ht="15" customHeight="1">
      <c r="A83" s="15"/>
      <c r="D83" s="26"/>
      <c r="E83" s="24"/>
    </row>
    <row r="84" spans="1:5" ht="12.75">
      <c r="A84" s="15"/>
      <c r="B84" s="15"/>
      <c r="D84" s="26"/>
      <c r="E84" s="16"/>
    </row>
    <row r="85" spans="3:5" ht="12.75">
      <c r="C85" s="15"/>
      <c r="D85" s="13"/>
      <c r="E85" s="24"/>
    </row>
    <row r="86" spans="4:5" ht="12.75">
      <c r="D86" s="17"/>
      <c r="E86" s="18"/>
    </row>
    <row r="87" spans="2:5" ht="12.75">
      <c r="B87" s="15"/>
      <c r="D87" s="13"/>
      <c r="E87" s="16"/>
    </row>
    <row r="88" spans="3:5" ht="12.75">
      <c r="C88" s="15"/>
      <c r="D88" s="13"/>
      <c r="E88" s="16"/>
    </row>
    <row r="89" spans="4:5" ht="12.75">
      <c r="D89" s="20"/>
      <c r="E89" s="21"/>
    </row>
    <row r="90" spans="3:5" ht="22.5" customHeight="1">
      <c r="C90" s="15"/>
      <c r="D90" s="13"/>
      <c r="E90" s="22"/>
    </row>
    <row r="91" spans="4:5" ht="12.75">
      <c r="D91" s="13"/>
      <c r="E91" s="21"/>
    </row>
    <row r="92" spans="2:5" ht="12.75">
      <c r="B92" s="15"/>
      <c r="D92" s="19"/>
      <c r="E92" s="24"/>
    </row>
    <row r="93" spans="3:5" ht="12.75">
      <c r="C93" s="15"/>
      <c r="D93" s="19"/>
      <c r="E93" s="25"/>
    </row>
    <row r="94" spans="4:5" ht="12.75">
      <c r="D94" s="20"/>
      <c r="E94" s="18"/>
    </row>
    <row r="95" spans="1:5" ht="13.5" customHeight="1">
      <c r="A95" s="15"/>
      <c r="D95" s="26"/>
      <c r="E95" s="24"/>
    </row>
    <row r="96" spans="2:5" ht="13.5" customHeight="1">
      <c r="B96" s="15"/>
      <c r="D96" s="13"/>
      <c r="E96" s="24"/>
    </row>
    <row r="97" spans="3:5" ht="13.5" customHeight="1">
      <c r="C97" s="15"/>
      <c r="D97" s="13"/>
      <c r="E97" s="16"/>
    </row>
    <row r="98" spans="3:5" ht="12.75">
      <c r="C98" s="15"/>
      <c r="D98" s="20"/>
      <c r="E98" s="18"/>
    </row>
    <row r="99" spans="3:5" ht="12.75">
      <c r="C99" s="15"/>
      <c r="D99" s="13"/>
      <c r="E99" s="16"/>
    </row>
    <row r="100" spans="4:5" ht="12.75">
      <c r="D100" s="33"/>
      <c r="E100" s="34"/>
    </row>
    <row r="101" spans="3:5" ht="12.75">
      <c r="C101" s="15"/>
      <c r="D101" s="19"/>
      <c r="E101" s="35"/>
    </row>
    <row r="102" spans="3:5" ht="12.75">
      <c r="C102" s="15"/>
      <c r="D102" s="20"/>
      <c r="E102" s="21"/>
    </row>
    <row r="103" spans="4:5" ht="12.75">
      <c r="D103" s="33"/>
      <c r="E103" s="40"/>
    </row>
    <row r="104" spans="2:5" ht="12.75">
      <c r="B104" s="15"/>
      <c r="D104" s="28"/>
      <c r="E104" s="38"/>
    </row>
    <row r="105" spans="3:5" ht="12.75">
      <c r="C105" s="15"/>
      <c r="D105" s="28"/>
      <c r="E105" s="16"/>
    </row>
    <row r="106" spans="3:5" ht="12.75">
      <c r="C106" s="15"/>
      <c r="D106" s="20"/>
      <c r="E106" s="21"/>
    </row>
    <row r="107" spans="3:5" ht="12.75">
      <c r="C107" s="15"/>
      <c r="D107" s="20"/>
      <c r="E107" s="21"/>
    </row>
    <row r="108" spans="4:5" ht="12.75">
      <c r="D108" s="13"/>
      <c r="E108" s="14"/>
    </row>
    <row r="109" spans="1:8" s="41" customFormat="1" ht="18" customHeight="1">
      <c r="A109" s="214"/>
      <c r="B109" s="215"/>
      <c r="C109" s="215"/>
      <c r="D109" s="215"/>
      <c r="E109" s="215"/>
      <c r="H109" s="148"/>
    </row>
    <row r="110" spans="1:5" ht="28.5" customHeight="1">
      <c r="A110" s="30"/>
      <c r="B110" s="30"/>
      <c r="C110" s="30"/>
      <c r="D110" s="31"/>
      <c r="E110" s="32"/>
    </row>
    <row r="112" spans="1:5" ht="15.75">
      <c r="A112" s="43"/>
      <c r="B112" s="15"/>
      <c r="C112" s="15"/>
      <c r="D112" s="44"/>
      <c r="E112" s="5"/>
    </row>
    <row r="113" spans="1:5" ht="12.75">
      <c r="A113" s="15"/>
      <c r="B113" s="15"/>
      <c r="C113" s="15"/>
      <c r="D113" s="44"/>
      <c r="E113" s="5"/>
    </row>
    <row r="114" spans="1:5" ht="17.25" customHeight="1">
      <c r="A114" s="15"/>
      <c r="B114" s="15"/>
      <c r="C114" s="15"/>
      <c r="D114" s="44"/>
      <c r="E114" s="5"/>
    </row>
    <row r="115" spans="1:5" ht="13.5" customHeight="1">
      <c r="A115" s="15"/>
      <c r="B115" s="15"/>
      <c r="C115" s="15"/>
      <c r="D115" s="44"/>
      <c r="E115" s="5"/>
    </row>
    <row r="116" spans="1:5" ht="12.75">
      <c r="A116" s="15"/>
      <c r="B116" s="15"/>
      <c r="C116" s="15"/>
      <c r="D116" s="44"/>
      <c r="E116" s="5"/>
    </row>
    <row r="117" spans="1:3" ht="12.75">
      <c r="A117" s="15"/>
      <c r="B117" s="15"/>
      <c r="C117" s="15"/>
    </row>
    <row r="118" spans="1:5" ht="12.75">
      <c r="A118" s="15"/>
      <c r="B118" s="15"/>
      <c r="C118" s="15"/>
      <c r="D118" s="44"/>
      <c r="E118" s="5"/>
    </row>
    <row r="119" spans="1:5" ht="12.75">
      <c r="A119" s="15"/>
      <c r="B119" s="15"/>
      <c r="C119" s="15"/>
      <c r="D119" s="44"/>
      <c r="E119" s="45"/>
    </row>
    <row r="120" spans="1:5" ht="12.75">
      <c r="A120" s="15"/>
      <c r="B120" s="15"/>
      <c r="C120" s="15"/>
      <c r="D120" s="44"/>
      <c r="E120" s="5"/>
    </row>
    <row r="121" spans="1:5" ht="22.5" customHeight="1">
      <c r="A121" s="15"/>
      <c r="B121" s="15"/>
      <c r="C121" s="15"/>
      <c r="D121" s="44"/>
      <c r="E121" s="22"/>
    </row>
    <row r="122" spans="4:5" ht="22.5" customHeight="1">
      <c r="D122" s="20"/>
      <c r="E122" s="23"/>
    </row>
  </sheetData>
  <sheetProtection/>
  <mergeCells count="4">
    <mergeCell ref="A109:E109"/>
    <mergeCell ref="B3:I3"/>
    <mergeCell ref="A1:I1"/>
    <mergeCell ref="B25:I2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2" manualBreakCount="2">
    <brk id="25" max="11" man="1"/>
    <brk id="10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5"/>
  <sheetViews>
    <sheetView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8.28125" style="67" customWidth="1"/>
    <col min="2" max="2" width="28.28125" style="68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11.140625" style="3" customWidth="1"/>
    <col min="15" max="15" width="7.28125" style="3" customWidth="1"/>
    <col min="16" max="16" width="10.421875" style="3" customWidth="1"/>
    <col min="17" max="17" width="10.7109375" style="3" customWidth="1"/>
    <col min="18" max="18" width="11.421875" style="1" customWidth="1"/>
    <col min="19" max="19" width="14.421875" style="1" bestFit="1" customWidth="1"/>
    <col min="20" max="16384" width="11.421875" style="1" customWidth="1"/>
  </cols>
  <sheetData>
    <row r="1" spans="1:17" ht="18">
      <c r="A1" s="222" t="s">
        <v>99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7" s="5" customFormat="1" ht="78.75">
      <c r="A2" s="4" t="s">
        <v>20</v>
      </c>
      <c r="B2" s="69" t="s">
        <v>21</v>
      </c>
      <c r="C2" s="69" t="s">
        <v>57</v>
      </c>
      <c r="D2" s="69" t="s">
        <v>44</v>
      </c>
      <c r="E2" s="69" t="s">
        <v>45</v>
      </c>
      <c r="F2" s="69" t="s">
        <v>13</v>
      </c>
      <c r="G2" s="69" t="s">
        <v>54</v>
      </c>
      <c r="H2" s="69" t="s">
        <v>48</v>
      </c>
      <c r="I2" s="69" t="s">
        <v>39</v>
      </c>
      <c r="J2" s="69" t="s">
        <v>40</v>
      </c>
      <c r="K2" s="69" t="s">
        <v>41</v>
      </c>
      <c r="L2" s="69" t="s">
        <v>42</v>
      </c>
      <c r="M2" s="69" t="s">
        <v>22</v>
      </c>
      <c r="N2" s="69" t="s">
        <v>17</v>
      </c>
      <c r="O2" s="69" t="s">
        <v>46</v>
      </c>
      <c r="P2" s="69" t="s">
        <v>50</v>
      </c>
      <c r="Q2" s="154" t="s">
        <v>58</v>
      </c>
    </row>
    <row r="3" spans="1:17" ht="12.75">
      <c r="A3" s="89"/>
      <c r="B3" s="90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s="5" customFormat="1" ht="13.5" thickBot="1">
      <c r="A4" s="97"/>
      <c r="B4" s="121" t="s">
        <v>34</v>
      </c>
      <c r="C4" s="98">
        <v>5342069</v>
      </c>
      <c r="D4" s="98">
        <v>144698</v>
      </c>
      <c r="E4" s="98">
        <v>140000</v>
      </c>
      <c r="F4" s="98">
        <v>0</v>
      </c>
      <c r="G4" s="98">
        <v>0</v>
      </c>
      <c r="H4" s="98">
        <v>182750</v>
      </c>
      <c r="I4" s="98">
        <v>102985</v>
      </c>
      <c r="J4" s="98">
        <v>0</v>
      </c>
      <c r="K4" s="98">
        <v>5400</v>
      </c>
      <c r="L4" s="98">
        <v>0</v>
      </c>
      <c r="M4" s="98">
        <v>0</v>
      </c>
      <c r="N4" s="98">
        <v>2500</v>
      </c>
      <c r="O4" s="98">
        <v>400736</v>
      </c>
      <c r="P4" s="98">
        <v>4363000</v>
      </c>
      <c r="Q4" s="159">
        <v>0</v>
      </c>
    </row>
    <row r="5" spans="1:17" ht="13.5" thickTop="1">
      <c r="A5" s="94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s="5" customFormat="1" ht="13.5" thickBot="1">
      <c r="A6" s="99"/>
      <c r="B6" s="100" t="s">
        <v>33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s="5" customFormat="1" ht="80.25" thickBot="1" thickTop="1">
      <c r="A7" s="104" t="s">
        <v>32</v>
      </c>
      <c r="B7" s="105" t="s">
        <v>35</v>
      </c>
      <c r="C7" s="69" t="s">
        <v>57</v>
      </c>
      <c r="D7" s="69" t="s">
        <v>44</v>
      </c>
      <c r="E7" s="69" t="s">
        <v>45</v>
      </c>
      <c r="F7" s="69" t="s">
        <v>13</v>
      </c>
      <c r="G7" s="69" t="s">
        <v>54</v>
      </c>
      <c r="H7" s="69" t="s">
        <v>48</v>
      </c>
      <c r="I7" s="69" t="s">
        <v>39</v>
      </c>
      <c r="J7" s="69" t="s">
        <v>40</v>
      </c>
      <c r="K7" s="69" t="s">
        <v>41</v>
      </c>
      <c r="L7" s="69" t="s">
        <v>42</v>
      </c>
      <c r="M7" s="69" t="s">
        <v>22</v>
      </c>
      <c r="N7" s="69" t="s">
        <v>17</v>
      </c>
      <c r="O7" s="69" t="s">
        <v>46</v>
      </c>
      <c r="P7" s="69" t="s">
        <v>50</v>
      </c>
      <c r="Q7" s="154" t="s">
        <v>58</v>
      </c>
    </row>
    <row r="8" spans="1:19" s="5" customFormat="1" ht="13.5" thickTop="1">
      <c r="A8" s="94">
        <v>3</v>
      </c>
      <c r="B8" s="102" t="s">
        <v>23</v>
      </c>
      <c r="C8" s="103">
        <v>284698</v>
      </c>
      <c r="D8" s="103">
        <v>144698</v>
      </c>
      <c r="E8" s="103">
        <v>140000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S8" s="38"/>
    </row>
    <row r="9" spans="1:17" s="5" customFormat="1" ht="12.75">
      <c r="A9" s="89">
        <v>31</v>
      </c>
      <c r="B9" s="91" t="s">
        <v>24</v>
      </c>
      <c r="C9" s="86">
        <v>0</v>
      </c>
      <c r="D9" s="86">
        <v>0</v>
      </c>
      <c r="E9" s="86"/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/>
    </row>
    <row r="10" spans="1:17" ht="12.75">
      <c r="A10" s="89">
        <v>311</v>
      </c>
      <c r="B10" s="91" t="s">
        <v>82</v>
      </c>
      <c r="C10" s="86">
        <v>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12.75">
      <c r="A11" s="89">
        <v>312</v>
      </c>
      <c r="B11" s="91" t="s">
        <v>83</v>
      </c>
      <c r="C11" s="86">
        <v>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12.75">
      <c r="A12" s="89">
        <v>313</v>
      </c>
      <c r="B12" s="91" t="s">
        <v>84</v>
      </c>
      <c r="C12" s="86">
        <v>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s="5" customFormat="1" ht="12.75">
      <c r="A13" s="89">
        <v>32</v>
      </c>
      <c r="B13" s="91" t="s">
        <v>25</v>
      </c>
      <c r="C13" s="86">
        <v>284698</v>
      </c>
      <c r="D13" s="86">
        <v>144698</v>
      </c>
      <c r="E13" s="86">
        <v>140000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</row>
    <row r="14" spans="1:17" s="5" customFormat="1" ht="12.75">
      <c r="A14" s="89">
        <v>321</v>
      </c>
      <c r="B14" s="91" t="s">
        <v>85</v>
      </c>
      <c r="C14" s="86">
        <v>1788</v>
      </c>
      <c r="D14" s="182">
        <v>1788</v>
      </c>
      <c r="E14" s="168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5"/>
    </row>
    <row r="15" spans="1:17" s="5" customFormat="1" ht="12.75">
      <c r="A15" s="180">
        <v>322</v>
      </c>
      <c r="B15" s="181" t="s">
        <v>86</v>
      </c>
      <c r="C15" s="86">
        <v>144180</v>
      </c>
      <c r="D15" s="182">
        <v>49180</v>
      </c>
      <c r="E15" s="182">
        <v>95000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5"/>
    </row>
    <row r="16" spans="1:17" s="185" customFormat="1" ht="12.75">
      <c r="A16" s="183">
        <v>323</v>
      </c>
      <c r="B16" s="184" t="s">
        <v>87</v>
      </c>
      <c r="C16" s="123">
        <v>125580</v>
      </c>
      <c r="D16" s="182">
        <v>80580</v>
      </c>
      <c r="E16" s="182">
        <v>45000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2"/>
    </row>
    <row r="17" spans="1:17" s="185" customFormat="1" ht="12.75">
      <c r="A17" s="183">
        <v>329</v>
      </c>
      <c r="B17" s="184" t="s">
        <v>88</v>
      </c>
      <c r="C17" s="123">
        <v>13150</v>
      </c>
      <c r="D17" s="123">
        <v>13150</v>
      </c>
      <c r="E17" s="168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2"/>
    </row>
    <row r="18" spans="1:17" s="5" customFormat="1" ht="12.75">
      <c r="A18" s="89">
        <v>34</v>
      </c>
      <c r="B18" s="91" t="s">
        <v>26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</row>
    <row r="19" spans="1:17" s="5" customFormat="1" ht="12.75">
      <c r="A19" s="89">
        <v>343</v>
      </c>
      <c r="B19" s="91" t="s">
        <v>89</v>
      </c>
      <c r="C19" s="85">
        <v>0</v>
      </c>
      <c r="D19" s="87">
        <v>0</v>
      </c>
      <c r="E19" s="87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18" s="5" customFormat="1" ht="22.5">
      <c r="A20" s="89">
        <v>4</v>
      </c>
      <c r="B20" s="91" t="s">
        <v>27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38"/>
    </row>
    <row r="21" spans="1:18" s="5" customFormat="1" ht="23.25" thickBot="1">
      <c r="A21" s="99">
        <v>42</v>
      </c>
      <c r="B21" s="100" t="s">
        <v>28</v>
      </c>
      <c r="C21" s="101">
        <v>0</v>
      </c>
      <c r="D21" s="101">
        <v>0</v>
      </c>
      <c r="E21" s="174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/>
      <c r="Q21" s="101">
        <v>0</v>
      </c>
      <c r="R21" s="38"/>
    </row>
    <row r="22" spans="1:18" s="5" customFormat="1" ht="14.25" thickBot="1" thickTop="1">
      <c r="A22" s="107"/>
      <c r="B22" s="108" t="s">
        <v>37</v>
      </c>
      <c r="C22" s="106">
        <v>284698</v>
      </c>
      <c r="D22" s="106">
        <v>144698</v>
      </c>
      <c r="E22" s="106">
        <v>140000</v>
      </c>
      <c r="F22" s="106">
        <v>0</v>
      </c>
      <c r="G22" s="106"/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38"/>
    </row>
    <row r="23" spans="1:17" ht="14.25" thickBot="1" thickTop="1">
      <c r="A23" s="109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 s="5" customFormat="1" ht="80.25" thickBot="1" thickTop="1">
      <c r="A24" s="104" t="s">
        <v>32</v>
      </c>
      <c r="B24" s="105" t="s">
        <v>36</v>
      </c>
      <c r="C24" s="69" t="s">
        <v>57</v>
      </c>
      <c r="D24" s="69" t="s">
        <v>44</v>
      </c>
      <c r="E24" s="69" t="s">
        <v>45</v>
      </c>
      <c r="F24" s="69" t="s">
        <v>13</v>
      </c>
      <c r="G24" s="69" t="s">
        <v>54</v>
      </c>
      <c r="H24" s="69" t="s">
        <v>48</v>
      </c>
      <c r="I24" s="69" t="s">
        <v>39</v>
      </c>
      <c r="J24" s="69" t="s">
        <v>40</v>
      </c>
      <c r="K24" s="69" t="s">
        <v>41</v>
      </c>
      <c r="L24" s="69" t="s">
        <v>42</v>
      </c>
      <c r="M24" s="69" t="s">
        <v>22</v>
      </c>
      <c r="N24" s="69" t="s">
        <v>17</v>
      </c>
      <c r="O24" s="69" t="s">
        <v>46</v>
      </c>
      <c r="P24" s="69" t="s">
        <v>50</v>
      </c>
      <c r="Q24" s="154" t="s">
        <v>58</v>
      </c>
    </row>
    <row r="25" spans="1:17" s="5" customFormat="1" ht="13.5" thickTop="1">
      <c r="A25" s="94">
        <v>3</v>
      </c>
      <c r="B25" s="102" t="s">
        <v>23</v>
      </c>
      <c r="C25" s="103">
        <v>412200</v>
      </c>
      <c r="D25" s="103">
        <v>0</v>
      </c>
      <c r="E25" s="103"/>
      <c r="F25" s="103">
        <v>0</v>
      </c>
      <c r="G25" s="103">
        <v>0</v>
      </c>
      <c r="H25" s="103">
        <v>54800</v>
      </c>
      <c r="I25" s="103">
        <v>0</v>
      </c>
      <c r="J25" s="103">
        <v>0</v>
      </c>
      <c r="K25" s="103">
        <v>5400</v>
      </c>
      <c r="L25" s="103">
        <v>0</v>
      </c>
      <c r="M25" s="103">
        <v>0</v>
      </c>
      <c r="N25" s="103">
        <v>0</v>
      </c>
      <c r="O25" s="103">
        <v>352000</v>
      </c>
      <c r="P25" s="103"/>
      <c r="Q25" s="103">
        <v>0</v>
      </c>
    </row>
    <row r="26" spans="1:19" s="5" customFormat="1" ht="12.75">
      <c r="A26" s="89">
        <v>31</v>
      </c>
      <c r="B26" s="91" t="s">
        <v>24</v>
      </c>
      <c r="C26" s="86">
        <v>396800</v>
      </c>
      <c r="D26" s="86">
        <v>0</v>
      </c>
      <c r="E26" s="86"/>
      <c r="F26" s="86">
        <v>0</v>
      </c>
      <c r="G26" s="86">
        <v>0</v>
      </c>
      <c r="H26" s="86">
        <v>42000</v>
      </c>
      <c r="I26" s="86">
        <v>0</v>
      </c>
      <c r="J26" s="86">
        <v>0</v>
      </c>
      <c r="K26" s="86">
        <v>5000</v>
      </c>
      <c r="L26" s="86">
        <v>0</v>
      </c>
      <c r="M26" s="86">
        <v>0</v>
      </c>
      <c r="N26" s="86">
        <v>0</v>
      </c>
      <c r="O26" s="86">
        <v>349800</v>
      </c>
      <c r="P26" s="86"/>
      <c r="Q26" s="86">
        <v>0</v>
      </c>
      <c r="S26" s="38"/>
    </row>
    <row r="27" spans="1:17" ht="12.75">
      <c r="A27" s="89">
        <v>311</v>
      </c>
      <c r="B27" s="91" t="s">
        <v>82</v>
      </c>
      <c r="C27" s="86">
        <v>334000</v>
      </c>
      <c r="D27" s="186"/>
      <c r="E27" s="186"/>
      <c r="F27" s="86"/>
      <c r="G27" s="86"/>
      <c r="H27" s="182">
        <v>35000</v>
      </c>
      <c r="I27" s="182"/>
      <c r="J27" s="182"/>
      <c r="K27" s="182">
        <v>4000</v>
      </c>
      <c r="L27" s="182"/>
      <c r="M27" s="123"/>
      <c r="N27" s="123"/>
      <c r="O27" s="182">
        <v>295000</v>
      </c>
      <c r="P27" s="87"/>
      <c r="Q27" s="85"/>
    </row>
    <row r="28" spans="1:17" ht="12.75">
      <c r="A28" s="89">
        <v>312</v>
      </c>
      <c r="B28" s="91" t="s">
        <v>83</v>
      </c>
      <c r="C28" s="86">
        <v>8300</v>
      </c>
      <c r="D28" s="186"/>
      <c r="E28" s="186"/>
      <c r="F28" s="86"/>
      <c r="G28" s="86"/>
      <c r="H28" s="182">
        <v>3000</v>
      </c>
      <c r="I28" s="182"/>
      <c r="J28" s="182"/>
      <c r="K28" s="182">
        <v>500</v>
      </c>
      <c r="L28" s="182"/>
      <c r="M28" s="123"/>
      <c r="N28" s="123"/>
      <c r="O28" s="182">
        <v>4800</v>
      </c>
      <c r="P28" s="87"/>
      <c r="Q28" s="85"/>
    </row>
    <row r="29" spans="1:17" ht="12.75">
      <c r="A29" s="89">
        <v>313</v>
      </c>
      <c r="B29" s="91" t="s">
        <v>84</v>
      </c>
      <c r="C29" s="86">
        <v>54500</v>
      </c>
      <c r="D29" s="186"/>
      <c r="E29" s="186"/>
      <c r="F29" s="86"/>
      <c r="G29" s="86"/>
      <c r="H29" s="182">
        <v>4000</v>
      </c>
      <c r="I29" s="182"/>
      <c r="J29" s="182"/>
      <c r="K29" s="182">
        <v>500</v>
      </c>
      <c r="L29" s="182"/>
      <c r="M29" s="123"/>
      <c r="N29" s="123"/>
      <c r="O29" s="182">
        <v>50000</v>
      </c>
      <c r="P29" s="87"/>
      <c r="Q29" s="85"/>
    </row>
    <row r="30" spans="1:17" s="5" customFormat="1" ht="12.75">
      <c r="A30" s="89">
        <v>32</v>
      </c>
      <c r="B30" s="91" t="s">
        <v>25</v>
      </c>
      <c r="C30" s="86">
        <v>15400</v>
      </c>
      <c r="D30" s="86">
        <v>0</v>
      </c>
      <c r="E30" s="86"/>
      <c r="F30" s="86">
        <v>0</v>
      </c>
      <c r="G30" s="86">
        <v>0</v>
      </c>
      <c r="H30" s="123">
        <v>12800</v>
      </c>
      <c r="I30" s="123">
        <v>0</v>
      </c>
      <c r="J30" s="123">
        <v>0</v>
      </c>
      <c r="K30" s="123">
        <v>400</v>
      </c>
      <c r="L30" s="123">
        <v>0</v>
      </c>
      <c r="M30" s="123">
        <v>0</v>
      </c>
      <c r="N30" s="123">
        <v>0</v>
      </c>
      <c r="O30" s="123">
        <v>2200</v>
      </c>
      <c r="P30" s="86"/>
      <c r="Q30" s="86">
        <v>0</v>
      </c>
    </row>
    <row r="31" spans="1:19" s="5" customFormat="1" ht="12.75">
      <c r="A31" s="89">
        <v>321</v>
      </c>
      <c r="B31" s="91" t="s">
        <v>85</v>
      </c>
      <c r="C31" s="86">
        <v>3400</v>
      </c>
      <c r="D31" s="186"/>
      <c r="E31" s="186"/>
      <c r="F31" s="86"/>
      <c r="G31" s="86"/>
      <c r="H31" s="182">
        <v>800</v>
      </c>
      <c r="I31" s="168"/>
      <c r="J31" s="168"/>
      <c r="K31" s="168">
        <v>400</v>
      </c>
      <c r="L31" s="168"/>
      <c r="M31" s="123"/>
      <c r="N31" s="123"/>
      <c r="O31" s="168">
        <v>2200</v>
      </c>
      <c r="P31" s="87"/>
      <c r="Q31" s="86"/>
      <c r="S31" s="38"/>
    </row>
    <row r="32" spans="1:17" s="5" customFormat="1" ht="12.75">
      <c r="A32" s="180">
        <v>322</v>
      </c>
      <c r="B32" s="181" t="s">
        <v>86</v>
      </c>
      <c r="C32" s="86">
        <v>5000</v>
      </c>
      <c r="D32" s="86"/>
      <c r="E32" s="86"/>
      <c r="F32" s="86"/>
      <c r="G32" s="86"/>
      <c r="H32" s="182">
        <v>5000</v>
      </c>
      <c r="I32" s="123"/>
      <c r="J32" s="123"/>
      <c r="K32" s="123"/>
      <c r="L32" s="123"/>
      <c r="M32" s="123"/>
      <c r="N32" s="123"/>
      <c r="O32" s="123"/>
      <c r="P32" s="86"/>
      <c r="Q32" s="86"/>
    </row>
    <row r="33" spans="1:17" s="5" customFormat="1" ht="12.75">
      <c r="A33" s="180">
        <v>323</v>
      </c>
      <c r="B33" s="181" t="s">
        <v>87</v>
      </c>
      <c r="C33" s="86">
        <v>7000</v>
      </c>
      <c r="D33" s="86"/>
      <c r="E33" s="86"/>
      <c r="F33" s="86"/>
      <c r="G33" s="86"/>
      <c r="H33" s="186">
        <v>7000</v>
      </c>
      <c r="I33" s="86"/>
      <c r="J33" s="86"/>
      <c r="K33" s="86"/>
      <c r="L33" s="86"/>
      <c r="M33" s="86"/>
      <c r="N33" s="86"/>
      <c r="O33" s="86"/>
      <c r="P33" s="86"/>
      <c r="Q33" s="86"/>
    </row>
    <row r="34" spans="1:17" s="5" customFormat="1" ht="12.75">
      <c r="A34" s="89">
        <v>34</v>
      </c>
      <c r="B34" s="91" t="s">
        <v>26</v>
      </c>
      <c r="C34" s="86">
        <v>0</v>
      </c>
      <c r="D34" s="86">
        <v>0</v>
      </c>
      <c r="E34" s="86"/>
      <c r="F34" s="86">
        <v>0</v>
      </c>
      <c r="G34" s="86">
        <v>0</v>
      </c>
      <c r="H34" s="123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/>
      <c r="Q34" s="86">
        <v>0</v>
      </c>
    </row>
    <row r="35" spans="1:19" ht="22.5">
      <c r="A35" s="89">
        <v>4</v>
      </c>
      <c r="B35" s="91" t="s">
        <v>27</v>
      </c>
      <c r="C35" s="86">
        <v>0</v>
      </c>
      <c r="D35" s="86">
        <v>0</v>
      </c>
      <c r="E35" s="86"/>
      <c r="F35" s="86">
        <v>0</v>
      </c>
      <c r="G35" s="86">
        <v>0</v>
      </c>
      <c r="H35" s="123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/>
      <c r="Q35" s="86">
        <v>0</v>
      </c>
      <c r="S35" s="36"/>
    </row>
    <row r="36" spans="1:17" ht="22.5">
      <c r="A36" s="89">
        <v>42</v>
      </c>
      <c r="B36" s="91" t="s">
        <v>28</v>
      </c>
      <c r="C36" s="86">
        <v>0</v>
      </c>
      <c r="D36" s="86">
        <v>0</v>
      </c>
      <c r="E36" s="86"/>
      <c r="F36" s="86">
        <v>0</v>
      </c>
      <c r="G36" s="86">
        <v>0</v>
      </c>
      <c r="H36" s="123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/>
      <c r="Q36" s="86">
        <v>0</v>
      </c>
    </row>
    <row r="37" spans="1:17" ht="12.75">
      <c r="A37" s="89">
        <v>422</v>
      </c>
      <c r="B37" s="91" t="s">
        <v>90</v>
      </c>
      <c r="C37" s="86">
        <v>0</v>
      </c>
      <c r="D37" s="86"/>
      <c r="E37" s="86"/>
      <c r="F37" s="86"/>
      <c r="G37" s="86"/>
      <c r="H37" s="182">
        <v>0</v>
      </c>
      <c r="I37" s="86"/>
      <c r="J37" s="86"/>
      <c r="K37" s="86"/>
      <c r="L37" s="86"/>
      <c r="M37" s="86"/>
      <c r="N37" s="86"/>
      <c r="O37" s="86"/>
      <c r="P37" s="85"/>
      <c r="Q37" s="85"/>
    </row>
    <row r="38" spans="1:17" ht="12.75">
      <c r="A38" s="180">
        <v>426</v>
      </c>
      <c r="B38" s="187" t="s">
        <v>91</v>
      </c>
      <c r="C38" s="86">
        <v>0</v>
      </c>
      <c r="D38" s="86"/>
      <c r="E38" s="86"/>
      <c r="F38" s="86"/>
      <c r="G38" s="86"/>
      <c r="H38" s="182">
        <v>0</v>
      </c>
      <c r="I38" s="86"/>
      <c r="J38" s="86"/>
      <c r="K38" s="86"/>
      <c r="L38" s="86"/>
      <c r="M38" s="86"/>
      <c r="N38" s="86"/>
      <c r="O38" s="86"/>
      <c r="P38" s="85"/>
      <c r="Q38" s="85"/>
    </row>
    <row r="39" spans="1:17" ht="13.5" thickBot="1">
      <c r="A39" s="188">
        <v>424</v>
      </c>
      <c r="B39" s="189" t="s">
        <v>92</v>
      </c>
      <c r="C39" s="101">
        <v>0</v>
      </c>
      <c r="D39" s="101"/>
      <c r="E39" s="101"/>
      <c r="F39" s="101"/>
      <c r="G39" s="101"/>
      <c r="H39" s="190">
        <v>0</v>
      </c>
      <c r="I39" s="101"/>
      <c r="J39" s="101"/>
      <c r="K39" s="101"/>
      <c r="L39" s="101"/>
      <c r="M39" s="101"/>
      <c r="N39" s="101"/>
      <c r="O39" s="101"/>
      <c r="P39" s="112"/>
      <c r="Q39" s="112"/>
    </row>
    <row r="40" spans="1:17" ht="14.25" thickBot="1" thickTop="1">
      <c r="A40" s="114"/>
      <c r="B40" s="108" t="s">
        <v>37</v>
      </c>
      <c r="C40" s="106">
        <v>412200</v>
      </c>
      <c r="D40" s="106">
        <v>0</v>
      </c>
      <c r="E40" s="106"/>
      <c r="F40" s="106">
        <v>0</v>
      </c>
      <c r="G40" s="106">
        <v>0</v>
      </c>
      <c r="H40" s="106">
        <v>54800</v>
      </c>
      <c r="I40" s="106">
        <v>0</v>
      </c>
      <c r="J40" s="106">
        <v>0</v>
      </c>
      <c r="K40" s="106">
        <v>5400</v>
      </c>
      <c r="L40" s="106">
        <v>0</v>
      </c>
      <c r="M40" s="106">
        <v>0</v>
      </c>
      <c r="N40" s="106">
        <v>0</v>
      </c>
      <c r="O40" s="106">
        <v>352000</v>
      </c>
      <c r="P40" s="106"/>
      <c r="Q40" s="106">
        <v>0</v>
      </c>
    </row>
    <row r="41" spans="1:17" ht="13.5" thickTop="1">
      <c r="A41" s="113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ht="13.5" thickBot="1">
      <c r="A42" s="99"/>
      <c r="B42" s="115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s="5" customFormat="1" ht="80.25" thickBot="1" thickTop="1">
      <c r="A43" s="116" t="s">
        <v>32</v>
      </c>
      <c r="B43" s="105" t="s">
        <v>38</v>
      </c>
      <c r="C43" s="69" t="s">
        <v>57</v>
      </c>
      <c r="D43" s="117" t="s">
        <v>44</v>
      </c>
      <c r="E43" s="117" t="s">
        <v>45</v>
      </c>
      <c r="F43" s="117" t="s">
        <v>13</v>
      </c>
      <c r="G43" s="69" t="s">
        <v>54</v>
      </c>
      <c r="H43" s="69" t="s">
        <v>48</v>
      </c>
      <c r="I43" s="117" t="s">
        <v>39</v>
      </c>
      <c r="J43" s="117" t="s">
        <v>40</v>
      </c>
      <c r="K43" s="117" t="s">
        <v>41</v>
      </c>
      <c r="L43" s="117" t="s">
        <v>42</v>
      </c>
      <c r="M43" s="117" t="s">
        <v>22</v>
      </c>
      <c r="N43" s="117" t="s">
        <v>17</v>
      </c>
      <c r="O43" s="117" t="s">
        <v>46</v>
      </c>
      <c r="P43" s="143" t="s">
        <v>50</v>
      </c>
      <c r="Q43" s="154" t="s">
        <v>58</v>
      </c>
    </row>
    <row r="44" spans="1:17" s="5" customFormat="1" ht="13.5" thickTop="1">
      <c r="A44" s="94">
        <v>3</v>
      </c>
      <c r="B44" s="102" t="s">
        <v>23</v>
      </c>
      <c r="C44" s="103">
        <v>217200</v>
      </c>
      <c r="D44" s="103">
        <v>0</v>
      </c>
      <c r="E44" s="103">
        <v>0</v>
      </c>
      <c r="F44" s="103">
        <v>0</v>
      </c>
      <c r="G44" s="103">
        <v>0</v>
      </c>
      <c r="H44" s="103">
        <v>127950</v>
      </c>
      <c r="I44" s="103">
        <v>86750</v>
      </c>
      <c r="J44" s="103">
        <v>0</v>
      </c>
      <c r="K44" s="103">
        <v>0</v>
      </c>
      <c r="L44" s="103">
        <v>0</v>
      </c>
      <c r="M44" s="103">
        <v>0</v>
      </c>
      <c r="N44" s="103">
        <v>2500</v>
      </c>
      <c r="O44" s="103">
        <v>0</v>
      </c>
      <c r="P44" s="103">
        <v>0</v>
      </c>
      <c r="Q44" s="158">
        <v>0</v>
      </c>
    </row>
    <row r="45" spans="1:17" s="5" customFormat="1" ht="12.75">
      <c r="A45" s="89">
        <v>31</v>
      </c>
      <c r="B45" s="91" t="s">
        <v>24</v>
      </c>
      <c r="C45" s="86">
        <v>41750</v>
      </c>
      <c r="D45" s="86">
        <v>0</v>
      </c>
      <c r="E45" s="86">
        <v>0</v>
      </c>
      <c r="F45" s="123">
        <v>0</v>
      </c>
      <c r="G45" s="123">
        <v>0</v>
      </c>
      <c r="H45" s="123">
        <v>0</v>
      </c>
      <c r="I45" s="123">
        <v>41750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86">
        <v>0</v>
      </c>
      <c r="Q45" s="156">
        <v>0</v>
      </c>
    </row>
    <row r="46" spans="1:17" s="5" customFormat="1" ht="12.75">
      <c r="A46" s="89">
        <v>311</v>
      </c>
      <c r="B46" s="91" t="s">
        <v>82</v>
      </c>
      <c r="C46" s="86">
        <v>35000</v>
      </c>
      <c r="D46" s="86"/>
      <c r="E46" s="86"/>
      <c r="F46" s="123">
        <v>0</v>
      </c>
      <c r="G46" s="123">
        <v>0</v>
      </c>
      <c r="H46" s="123">
        <v>0</v>
      </c>
      <c r="I46" s="123">
        <v>35000</v>
      </c>
      <c r="J46" s="123">
        <v>0</v>
      </c>
      <c r="K46" s="182"/>
      <c r="L46" s="123">
        <v>0</v>
      </c>
      <c r="M46" s="123"/>
      <c r="N46" s="123"/>
      <c r="O46" s="122">
        <v>0</v>
      </c>
      <c r="P46" s="85"/>
      <c r="Q46" s="157">
        <v>0</v>
      </c>
    </row>
    <row r="47" spans="1:17" ht="12.75">
      <c r="A47" s="89">
        <v>312</v>
      </c>
      <c r="B47" s="91" t="s">
        <v>83</v>
      </c>
      <c r="C47" s="86">
        <v>0</v>
      </c>
      <c r="D47" s="86"/>
      <c r="E47" s="86"/>
      <c r="F47" s="123">
        <v>0</v>
      </c>
      <c r="G47" s="123">
        <v>0</v>
      </c>
      <c r="H47" s="182">
        <v>0</v>
      </c>
      <c r="I47" s="182">
        <v>0</v>
      </c>
      <c r="J47" s="182">
        <v>0</v>
      </c>
      <c r="K47" s="182"/>
      <c r="L47" s="123"/>
      <c r="M47" s="123"/>
      <c r="N47" s="123"/>
      <c r="O47" s="122">
        <v>0</v>
      </c>
      <c r="P47" s="85"/>
      <c r="Q47" s="157"/>
    </row>
    <row r="48" spans="1:17" ht="12.75">
      <c r="A48" s="89">
        <v>313</v>
      </c>
      <c r="B48" s="91" t="s">
        <v>84</v>
      </c>
      <c r="C48" s="86">
        <v>6750</v>
      </c>
      <c r="D48" s="86"/>
      <c r="E48" s="86"/>
      <c r="F48" s="123">
        <v>0</v>
      </c>
      <c r="G48" s="123">
        <v>0</v>
      </c>
      <c r="H48" s="182">
        <v>0</v>
      </c>
      <c r="I48" s="182">
        <v>6750</v>
      </c>
      <c r="J48" s="182">
        <v>0</v>
      </c>
      <c r="K48" s="182"/>
      <c r="L48" s="123">
        <v>0</v>
      </c>
      <c r="M48" s="123"/>
      <c r="N48" s="123"/>
      <c r="O48" s="122">
        <v>0</v>
      </c>
      <c r="P48" s="85"/>
      <c r="Q48" s="157"/>
    </row>
    <row r="49" spans="1:17" s="5" customFormat="1" ht="12.75">
      <c r="A49" s="89">
        <v>32</v>
      </c>
      <c r="B49" s="91" t="s">
        <v>25</v>
      </c>
      <c r="C49" s="86">
        <v>160450</v>
      </c>
      <c r="D49" s="86">
        <v>0</v>
      </c>
      <c r="E49" s="86">
        <v>0</v>
      </c>
      <c r="F49" s="123">
        <v>0</v>
      </c>
      <c r="G49" s="123">
        <v>0</v>
      </c>
      <c r="H49" s="123">
        <v>127950</v>
      </c>
      <c r="I49" s="123">
        <v>30000</v>
      </c>
      <c r="J49" s="123">
        <v>0</v>
      </c>
      <c r="K49" s="123">
        <v>0</v>
      </c>
      <c r="L49" s="123">
        <v>0</v>
      </c>
      <c r="M49" s="123">
        <v>0</v>
      </c>
      <c r="N49" s="123">
        <v>2500</v>
      </c>
      <c r="O49" s="123">
        <v>0</v>
      </c>
      <c r="P49" s="86">
        <v>0</v>
      </c>
      <c r="Q49" s="155">
        <v>0</v>
      </c>
    </row>
    <row r="50" spans="1:17" s="5" customFormat="1" ht="12.75">
      <c r="A50" s="89">
        <v>321</v>
      </c>
      <c r="B50" s="91" t="s">
        <v>85</v>
      </c>
      <c r="C50" s="86">
        <v>3200</v>
      </c>
      <c r="D50" s="86"/>
      <c r="E50" s="86"/>
      <c r="F50" s="123">
        <v>0</v>
      </c>
      <c r="G50" s="123"/>
      <c r="H50" s="182">
        <v>3200</v>
      </c>
      <c r="I50" s="182">
        <v>0</v>
      </c>
      <c r="J50" s="182">
        <v>0</v>
      </c>
      <c r="K50" s="182"/>
      <c r="L50" s="123">
        <v>0</v>
      </c>
      <c r="M50" s="123"/>
      <c r="N50" s="123"/>
      <c r="O50" s="123"/>
      <c r="P50" s="85"/>
      <c r="Q50" s="86"/>
    </row>
    <row r="51" spans="1:17" s="5" customFormat="1" ht="12.75">
      <c r="A51" s="180">
        <v>322</v>
      </c>
      <c r="B51" s="181" t="s">
        <v>86</v>
      </c>
      <c r="C51" s="86">
        <v>99750</v>
      </c>
      <c r="D51" s="86"/>
      <c r="E51" s="86"/>
      <c r="F51" s="123">
        <v>0</v>
      </c>
      <c r="G51" s="123"/>
      <c r="H51" s="182">
        <v>3000</v>
      </c>
      <c r="I51" s="182">
        <v>0</v>
      </c>
      <c r="J51" s="182">
        <v>0</v>
      </c>
      <c r="K51" s="123"/>
      <c r="L51" s="123"/>
      <c r="M51" s="123"/>
      <c r="N51" s="123"/>
      <c r="O51" s="122"/>
      <c r="P51" s="85"/>
      <c r="Q51" s="155"/>
    </row>
    <row r="52" spans="1:17" s="5" customFormat="1" ht="12.75">
      <c r="A52" s="183">
        <v>323</v>
      </c>
      <c r="B52" s="184" t="s">
        <v>87</v>
      </c>
      <c r="C52" s="86">
        <v>19000</v>
      </c>
      <c r="D52" s="85"/>
      <c r="F52" s="168">
        <v>0</v>
      </c>
      <c r="G52" s="122"/>
      <c r="H52" s="182">
        <v>19000</v>
      </c>
      <c r="I52" s="168"/>
      <c r="J52" s="168">
        <v>0</v>
      </c>
      <c r="K52" s="122"/>
      <c r="L52" s="122"/>
      <c r="M52" s="122"/>
      <c r="N52" s="123">
        <v>2500</v>
      </c>
      <c r="O52" s="122"/>
      <c r="P52" s="85"/>
      <c r="Q52" s="86"/>
    </row>
    <row r="53" spans="1:17" ht="12.75">
      <c r="A53" s="183">
        <v>324</v>
      </c>
      <c r="B53" s="184" t="s">
        <v>93</v>
      </c>
      <c r="C53" s="86">
        <v>0</v>
      </c>
      <c r="D53" s="186"/>
      <c r="E53" s="186"/>
      <c r="F53" s="123"/>
      <c r="G53" s="123">
        <v>0</v>
      </c>
      <c r="H53" s="182">
        <v>0</v>
      </c>
      <c r="I53" s="182"/>
      <c r="J53" s="182"/>
      <c r="K53" s="123"/>
      <c r="L53" s="123"/>
      <c r="M53" s="123"/>
      <c r="N53" s="123"/>
      <c r="O53" s="123"/>
      <c r="P53" s="85"/>
      <c r="Q53" s="85"/>
    </row>
    <row r="54" spans="1:17" ht="12.75">
      <c r="A54" s="180">
        <v>329</v>
      </c>
      <c r="B54" s="181" t="s">
        <v>88</v>
      </c>
      <c r="C54" s="86">
        <v>38500</v>
      </c>
      <c r="D54" s="186"/>
      <c r="E54" s="186"/>
      <c r="F54" s="123"/>
      <c r="G54" s="123"/>
      <c r="H54" s="182">
        <v>8500</v>
      </c>
      <c r="I54" s="182">
        <v>30000</v>
      </c>
      <c r="J54" s="168"/>
      <c r="K54" s="122"/>
      <c r="L54" s="122"/>
      <c r="M54" s="122"/>
      <c r="N54" s="122"/>
      <c r="O54" s="168">
        <v>0</v>
      </c>
      <c r="P54" s="87"/>
      <c r="Q54" s="85"/>
    </row>
    <row r="55" spans="1:17" s="5" customFormat="1" ht="12.75">
      <c r="A55" s="89">
        <v>34</v>
      </c>
      <c r="B55" s="91" t="s">
        <v>26</v>
      </c>
      <c r="C55" s="86">
        <v>15000</v>
      </c>
      <c r="D55" s="86">
        <v>0</v>
      </c>
      <c r="E55" s="86">
        <v>0</v>
      </c>
      <c r="F55" s="123">
        <v>0</v>
      </c>
      <c r="G55" s="123">
        <v>0</v>
      </c>
      <c r="H55" s="123">
        <v>0</v>
      </c>
      <c r="I55" s="123">
        <v>15000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86">
        <v>0</v>
      </c>
      <c r="Q55" s="86">
        <v>0</v>
      </c>
    </row>
    <row r="56" spans="1:17" ht="12.75">
      <c r="A56" s="89">
        <v>343</v>
      </c>
      <c r="B56" s="91" t="s">
        <v>89</v>
      </c>
      <c r="C56" s="86">
        <v>15000</v>
      </c>
      <c r="D56" s="86"/>
      <c r="E56" s="86"/>
      <c r="F56" s="123"/>
      <c r="G56" s="123"/>
      <c r="H56" s="123">
        <v>0</v>
      </c>
      <c r="I56" s="123">
        <v>15000</v>
      </c>
      <c r="J56" s="122"/>
      <c r="K56" s="122"/>
      <c r="L56" s="122"/>
      <c r="M56" s="122"/>
      <c r="N56" s="122"/>
      <c r="O56" s="122"/>
      <c r="P56" s="85"/>
      <c r="Q56" s="85"/>
    </row>
    <row r="57" spans="1:17" s="5" customFormat="1" ht="12.75">
      <c r="A57" s="89">
        <v>37</v>
      </c>
      <c r="B57" s="91" t="s">
        <v>52</v>
      </c>
      <c r="C57" s="86">
        <v>0</v>
      </c>
      <c r="D57" s="86"/>
      <c r="E57" s="86"/>
      <c r="F57" s="123"/>
      <c r="G57" s="123"/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86">
        <v>0</v>
      </c>
      <c r="Q57" s="86">
        <v>0</v>
      </c>
    </row>
    <row r="58" spans="1:17" ht="12.75">
      <c r="A58" s="89">
        <v>372</v>
      </c>
      <c r="B58" s="91" t="s">
        <v>52</v>
      </c>
      <c r="C58" s="86">
        <v>0</v>
      </c>
      <c r="D58" s="86"/>
      <c r="E58" s="86"/>
      <c r="F58" s="123"/>
      <c r="G58" s="123"/>
      <c r="H58" s="123">
        <v>0</v>
      </c>
      <c r="I58" s="123">
        <v>0</v>
      </c>
      <c r="J58" s="122"/>
      <c r="K58" s="122"/>
      <c r="L58" s="122"/>
      <c r="M58" s="122"/>
      <c r="N58" s="122"/>
      <c r="O58" s="122"/>
      <c r="P58" s="85"/>
      <c r="Q58" s="85"/>
    </row>
    <row r="59" spans="1:19" s="5" customFormat="1" ht="22.5">
      <c r="A59" s="89">
        <v>4</v>
      </c>
      <c r="B59" s="91" t="s">
        <v>27</v>
      </c>
      <c r="C59" s="86">
        <v>0</v>
      </c>
      <c r="D59" s="86">
        <v>0</v>
      </c>
      <c r="E59" s="86">
        <v>0</v>
      </c>
      <c r="F59" s="123">
        <v>0</v>
      </c>
      <c r="G59" s="123">
        <v>0</v>
      </c>
      <c r="H59" s="123">
        <v>0</v>
      </c>
      <c r="I59" s="123">
        <v>0</v>
      </c>
      <c r="J59" s="123"/>
      <c r="K59" s="123"/>
      <c r="L59" s="123"/>
      <c r="M59" s="123">
        <v>0</v>
      </c>
      <c r="N59" s="123">
        <v>0</v>
      </c>
      <c r="O59" s="123">
        <v>0</v>
      </c>
      <c r="P59" s="86">
        <v>0</v>
      </c>
      <c r="Q59" s="171">
        <v>0</v>
      </c>
      <c r="S59" s="38"/>
    </row>
    <row r="60" spans="1:17" s="5" customFormat="1" ht="22.5">
      <c r="A60" s="89">
        <v>42</v>
      </c>
      <c r="B60" s="91" t="s">
        <v>28</v>
      </c>
      <c r="C60" s="86">
        <v>0</v>
      </c>
      <c r="D60" s="86">
        <v>0</v>
      </c>
      <c r="E60" s="86">
        <v>0</v>
      </c>
      <c r="F60" s="123">
        <v>0</v>
      </c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3">
        <v>0</v>
      </c>
      <c r="O60" s="123">
        <v>0</v>
      </c>
      <c r="P60" s="86">
        <v>0</v>
      </c>
      <c r="Q60" s="171">
        <v>0</v>
      </c>
    </row>
    <row r="61" spans="1:17" ht="12.75">
      <c r="A61" s="89">
        <v>422</v>
      </c>
      <c r="B61" s="91" t="s">
        <v>90</v>
      </c>
      <c r="C61" s="86">
        <v>0</v>
      </c>
      <c r="D61" s="86"/>
      <c r="E61" s="86"/>
      <c r="F61" s="123"/>
      <c r="G61" s="123"/>
      <c r="H61" s="182">
        <v>0</v>
      </c>
      <c r="I61" s="123">
        <v>0</v>
      </c>
      <c r="J61" s="122"/>
      <c r="K61" s="122"/>
      <c r="L61" s="122"/>
      <c r="M61" s="122">
        <v>0</v>
      </c>
      <c r="N61" s="122">
        <v>0</v>
      </c>
      <c r="O61" s="122"/>
      <c r="P61" s="85"/>
      <c r="Q61" s="141"/>
    </row>
    <row r="62" spans="1:17" ht="13.5" thickBot="1">
      <c r="A62" s="193">
        <v>424</v>
      </c>
      <c r="B62" s="194" t="s">
        <v>92</v>
      </c>
      <c r="C62" s="86">
        <v>0</v>
      </c>
      <c r="D62" s="101"/>
      <c r="E62" s="101"/>
      <c r="F62" s="191"/>
      <c r="G62" s="191"/>
      <c r="H62" s="192"/>
      <c r="I62" s="191"/>
      <c r="J62" s="169"/>
      <c r="K62" s="169"/>
      <c r="L62" s="169"/>
      <c r="M62" s="169"/>
      <c r="N62" s="169">
        <v>0</v>
      </c>
      <c r="O62" s="169"/>
      <c r="P62" s="112"/>
      <c r="Q62" s="172"/>
    </row>
    <row r="63" spans="1:17" s="5" customFormat="1" ht="14.25" thickBot="1" thickTop="1">
      <c r="A63" s="107"/>
      <c r="B63" s="108" t="s">
        <v>37</v>
      </c>
      <c r="C63" s="106">
        <v>217200</v>
      </c>
      <c r="D63" s="106">
        <v>0</v>
      </c>
      <c r="E63" s="106">
        <v>0</v>
      </c>
      <c r="F63" s="106">
        <v>0</v>
      </c>
      <c r="G63" s="106">
        <v>0</v>
      </c>
      <c r="H63" s="106">
        <v>127950</v>
      </c>
      <c r="I63" s="106">
        <v>86750</v>
      </c>
      <c r="J63" s="106">
        <v>0</v>
      </c>
      <c r="K63" s="106">
        <v>0</v>
      </c>
      <c r="L63" s="106">
        <v>0</v>
      </c>
      <c r="M63" s="106">
        <v>0</v>
      </c>
      <c r="N63" s="106">
        <v>2500</v>
      </c>
      <c r="O63" s="106">
        <v>0</v>
      </c>
      <c r="P63" s="106">
        <v>0</v>
      </c>
      <c r="Q63" s="173">
        <v>0</v>
      </c>
    </row>
    <row r="64" spans="1:17" s="5" customFormat="1" ht="14.25" thickBot="1" thickTop="1">
      <c r="A64" s="109"/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49"/>
      <c r="Q64" s="119"/>
    </row>
    <row r="65" spans="1:17" s="5" customFormat="1" ht="80.25" thickBot="1" thickTop="1">
      <c r="A65" s="116" t="s">
        <v>32</v>
      </c>
      <c r="B65" s="105" t="s">
        <v>43</v>
      </c>
      <c r="C65" s="69" t="s">
        <v>57</v>
      </c>
      <c r="D65" s="117" t="s">
        <v>44</v>
      </c>
      <c r="E65" s="117" t="s">
        <v>45</v>
      </c>
      <c r="F65" s="117" t="s">
        <v>13</v>
      </c>
      <c r="G65" s="69" t="s">
        <v>54</v>
      </c>
      <c r="H65" s="69" t="s">
        <v>48</v>
      </c>
      <c r="I65" s="117" t="s">
        <v>39</v>
      </c>
      <c r="J65" s="117" t="s">
        <v>40</v>
      </c>
      <c r="K65" s="117" t="s">
        <v>41</v>
      </c>
      <c r="L65" s="117" t="s">
        <v>42</v>
      </c>
      <c r="M65" s="117" t="s">
        <v>22</v>
      </c>
      <c r="N65" s="117" t="s">
        <v>17</v>
      </c>
      <c r="O65" s="130" t="s">
        <v>46</v>
      </c>
      <c r="P65" s="143" t="s">
        <v>50</v>
      </c>
      <c r="Q65" s="154" t="s">
        <v>58</v>
      </c>
    </row>
    <row r="66" spans="1:17" s="5" customFormat="1" ht="13.5" thickTop="1">
      <c r="A66" s="94">
        <v>3</v>
      </c>
      <c r="B66" s="102" t="s">
        <v>23</v>
      </c>
      <c r="C66" s="103">
        <v>41500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41500</v>
      </c>
      <c r="P66" s="103"/>
      <c r="Q66" s="103">
        <v>0</v>
      </c>
    </row>
    <row r="67" spans="1:17" s="5" customFormat="1" ht="12.75">
      <c r="A67" s="89">
        <v>31</v>
      </c>
      <c r="B67" s="91" t="s">
        <v>24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</row>
    <row r="68" spans="1:17" s="5" customFormat="1" ht="12.75">
      <c r="A68" s="89">
        <v>32</v>
      </c>
      <c r="B68" s="91" t="s">
        <v>25</v>
      </c>
      <c r="C68" s="86">
        <v>41500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41500</v>
      </c>
      <c r="P68" s="86"/>
      <c r="Q68" s="86">
        <v>0</v>
      </c>
    </row>
    <row r="69" spans="1:17" ht="13.5" thickBot="1">
      <c r="A69" s="180">
        <v>322</v>
      </c>
      <c r="B69" s="181" t="s">
        <v>86</v>
      </c>
      <c r="C69" s="86">
        <v>41500</v>
      </c>
      <c r="D69" s="195"/>
      <c r="E69" s="195"/>
      <c r="F69" s="86"/>
      <c r="G69" s="86"/>
      <c r="H69" s="86"/>
      <c r="I69" s="123">
        <v>0</v>
      </c>
      <c r="J69" s="123"/>
      <c r="K69" s="123"/>
      <c r="L69" s="123"/>
      <c r="M69" s="123"/>
      <c r="N69" s="123"/>
      <c r="O69" s="196">
        <v>41500</v>
      </c>
      <c r="P69" s="88"/>
      <c r="Q69" s="85"/>
    </row>
    <row r="70" spans="1:17" s="5" customFormat="1" ht="14.25" thickBot="1" thickTop="1">
      <c r="A70" s="120"/>
      <c r="B70" s="108" t="s">
        <v>37</v>
      </c>
      <c r="C70" s="106">
        <v>41500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41500</v>
      </c>
      <c r="P70" s="106"/>
      <c r="Q70" s="106">
        <v>0</v>
      </c>
    </row>
    <row r="71" spans="1:17" ht="80.25" thickBot="1" thickTop="1">
      <c r="A71" s="128" t="s">
        <v>32</v>
      </c>
      <c r="B71" s="129" t="s">
        <v>53</v>
      </c>
      <c r="C71" s="69" t="s">
        <v>57</v>
      </c>
      <c r="D71" s="130" t="s">
        <v>44</v>
      </c>
      <c r="E71" s="130" t="s">
        <v>45</v>
      </c>
      <c r="F71" s="130" t="s">
        <v>13</v>
      </c>
      <c r="G71" s="131" t="s">
        <v>54</v>
      </c>
      <c r="H71" s="131" t="s">
        <v>48</v>
      </c>
      <c r="I71" s="130" t="s">
        <v>39</v>
      </c>
      <c r="J71" s="130" t="s">
        <v>40</v>
      </c>
      <c r="K71" s="130" t="s">
        <v>41</v>
      </c>
      <c r="L71" s="130" t="s">
        <v>42</v>
      </c>
      <c r="M71" s="130" t="s">
        <v>22</v>
      </c>
      <c r="N71" s="130" t="s">
        <v>17</v>
      </c>
      <c r="O71" s="130" t="s">
        <v>46</v>
      </c>
      <c r="P71" s="144" t="s">
        <v>50</v>
      </c>
      <c r="Q71" s="154" t="s">
        <v>58</v>
      </c>
    </row>
    <row r="72" spans="1:17" ht="13.5" thickTop="1">
      <c r="A72" s="132">
        <v>3</v>
      </c>
      <c r="B72" s="133" t="s">
        <v>23</v>
      </c>
      <c r="C72" s="134">
        <v>4363000</v>
      </c>
      <c r="D72" s="134">
        <v>0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4363000</v>
      </c>
      <c r="Q72" s="134">
        <v>0</v>
      </c>
    </row>
    <row r="73" spans="1:17" ht="12.75">
      <c r="A73" s="135">
        <v>31</v>
      </c>
      <c r="B73" s="136" t="s">
        <v>24</v>
      </c>
      <c r="C73" s="123">
        <v>4275000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4275000</v>
      </c>
      <c r="Q73" s="123">
        <v>0</v>
      </c>
    </row>
    <row r="74" spans="1:17" ht="12.75">
      <c r="A74" s="89">
        <v>311</v>
      </c>
      <c r="B74" s="91" t="s">
        <v>82</v>
      </c>
      <c r="C74" s="123">
        <v>3525000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>
        <v>3525000</v>
      </c>
      <c r="Q74" s="123"/>
    </row>
    <row r="75" spans="1:17" ht="12.75">
      <c r="A75" s="89">
        <v>312</v>
      </c>
      <c r="B75" s="91" t="s">
        <v>83</v>
      </c>
      <c r="C75" s="123">
        <v>150000</v>
      </c>
      <c r="D75" s="122"/>
      <c r="E75" s="122"/>
      <c r="F75" s="122"/>
      <c r="G75" s="122"/>
      <c r="H75" s="137"/>
      <c r="I75" s="122"/>
      <c r="J75" s="122"/>
      <c r="K75" s="122"/>
      <c r="L75" s="122"/>
      <c r="M75" s="122"/>
      <c r="N75" s="122"/>
      <c r="O75" s="122"/>
      <c r="P75" s="123">
        <v>150000</v>
      </c>
      <c r="Q75" s="122"/>
    </row>
    <row r="76" spans="1:17" ht="12.75">
      <c r="A76" s="89">
        <v>313</v>
      </c>
      <c r="B76" s="91" t="s">
        <v>84</v>
      </c>
      <c r="C76" s="123">
        <v>600000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3">
        <v>600000</v>
      </c>
      <c r="Q76" s="122"/>
    </row>
    <row r="77" spans="1:17" ht="12.75">
      <c r="A77" s="135">
        <v>32</v>
      </c>
      <c r="B77" s="136" t="s">
        <v>25</v>
      </c>
      <c r="C77" s="123">
        <v>88000</v>
      </c>
      <c r="D77" s="123">
        <v>0</v>
      </c>
      <c r="E77" s="123">
        <v>0</v>
      </c>
      <c r="F77" s="123">
        <v>0</v>
      </c>
      <c r="G77" s="123">
        <v>0</v>
      </c>
      <c r="H77" s="123">
        <v>0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3">
        <v>0</v>
      </c>
      <c r="O77" s="123">
        <v>0</v>
      </c>
      <c r="P77" s="123">
        <v>88000</v>
      </c>
      <c r="Q77" s="123">
        <v>0</v>
      </c>
    </row>
    <row r="78" spans="1:17" ht="12.75">
      <c r="A78" s="89">
        <v>321</v>
      </c>
      <c r="B78" s="91" t="s">
        <v>85</v>
      </c>
      <c r="C78" s="123">
        <v>75000</v>
      </c>
      <c r="D78" s="123"/>
      <c r="E78" s="123"/>
      <c r="F78" s="123"/>
      <c r="G78" s="123"/>
      <c r="H78" s="123"/>
      <c r="I78" s="122"/>
      <c r="J78" s="122"/>
      <c r="K78" s="122"/>
      <c r="L78" s="122"/>
      <c r="M78" s="122"/>
      <c r="N78" s="122"/>
      <c r="O78" s="122"/>
      <c r="P78" s="123">
        <v>75000</v>
      </c>
      <c r="Q78" s="123"/>
    </row>
    <row r="79" spans="1:17" ht="13.5" thickBot="1">
      <c r="A79" s="180">
        <v>329</v>
      </c>
      <c r="B79" s="181" t="s">
        <v>88</v>
      </c>
      <c r="C79" s="123">
        <v>13000</v>
      </c>
      <c r="D79" s="151"/>
      <c r="E79" s="151"/>
      <c r="F79" s="152"/>
      <c r="G79" s="152"/>
      <c r="H79" s="152"/>
      <c r="I79" s="152"/>
      <c r="J79" s="152"/>
      <c r="K79" s="152"/>
      <c r="L79" s="152"/>
      <c r="M79" s="152"/>
      <c r="N79" s="152"/>
      <c r="O79" s="151"/>
      <c r="P79" s="197">
        <v>13000</v>
      </c>
      <c r="Q79" s="152"/>
    </row>
    <row r="80" spans="1:17" ht="14.25" thickBot="1" thickTop="1">
      <c r="A80" s="138"/>
      <c r="B80" s="139" t="s">
        <v>37</v>
      </c>
      <c r="C80" s="140">
        <v>4363000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4363000</v>
      </c>
      <c r="Q80" s="140">
        <v>0</v>
      </c>
    </row>
    <row r="81" spans="1:17" ht="80.25" thickBot="1" thickTop="1">
      <c r="A81" s="128" t="s">
        <v>32</v>
      </c>
      <c r="B81" s="129" t="s">
        <v>62</v>
      </c>
      <c r="C81" s="69" t="s">
        <v>57</v>
      </c>
      <c r="D81" s="130" t="s">
        <v>44</v>
      </c>
      <c r="E81" s="130" t="s">
        <v>45</v>
      </c>
      <c r="F81" s="130" t="s">
        <v>13</v>
      </c>
      <c r="G81" s="131" t="s">
        <v>54</v>
      </c>
      <c r="H81" s="131" t="s">
        <v>48</v>
      </c>
      <c r="I81" s="130" t="s">
        <v>39</v>
      </c>
      <c r="J81" s="130" t="s">
        <v>40</v>
      </c>
      <c r="K81" s="130" t="s">
        <v>41</v>
      </c>
      <c r="L81" s="130" t="s">
        <v>42</v>
      </c>
      <c r="M81" s="130" t="s">
        <v>22</v>
      </c>
      <c r="N81" s="130" t="s">
        <v>17</v>
      </c>
      <c r="O81" s="130" t="s">
        <v>46</v>
      </c>
      <c r="P81" s="144" t="s">
        <v>50</v>
      </c>
      <c r="Q81" s="154" t="s">
        <v>58</v>
      </c>
    </row>
    <row r="82" spans="1:17" ht="13.5" thickTop="1">
      <c r="A82" s="132">
        <v>3</v>
      </c>
      <c r="B82" s="133" t="s">
        <v>23</v>
      </c>
      <c r="C82" s="134">
        <v>23471</v>
      </c>
      <c r="D82" s="134">
        <v>0</v>
      </c>
      <c r="E82" s="134">
        <v>0</v>
      </c>
      <c r="F82" s="134">
        <v>0</v>
      </c>
      <c r="G82" s="134">
        <v>0</v>
      </c>
      <c r="H82" s="134">
        <v>0</v>
      </c>
      <c r="I82" s="134">
        <v>16235</v>
      </c>
      <c r="J82" s="134"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7236</v>
      </c>
      <c r="P82" s="134"/>
      <c r="Q82" s="134">
        <v>0</v>
      </c>
    </row>
    <row r="83" spans="1:17" ht="12.75">
      <c r="A83" s="135">
        <v>31</v>
      </c>
      <c r="B83" s="136" t="s">
        <v>24</v>
      </c>
      <c r="C83" s="123">
        <v>22509</v>
      </c>
      <c r="D83" s="123">
        <v>0</v>
      </c>
      <c r="E83" s="123">
        <v>0</v>
      </c>
      <c r="F83" s="123">
        <v>0</v>
      </c>
      <c r="G83" s="123">
        <v>0</v>
      </c>
      <c r="H83" s="123">
        <v>0</v>
      </c>
      <c r="I83" s="123">
        <v>15273</v>
      </c>
      <c r="J83" s="123">
        <v>0</v>
      </c>
      <c r="K83" s="123">
        <v>0</v>
      </c>
      <c r="L83" s="123">
        <v>0</v>
      </c>
      <c r="M83" s="123">
        <v>0</v>
      </c>
      <c r="N83" s="123">
        <v>0</v>
      </c>
      <c r="O83" s="123">
        <v>7236</v>
      </c>
      <c r="P83" s="123"/>
      <c r="Q83" s="123">
        <v>0</v>
      </c>
    </row>
    <row r="84" spans="1:17" ht="12.75">
      <c r="A84" s="89">
        <v>311</v>
      </c>
      <c r="B84" s="91" t="s">
        <v>82</v>
      </c>
      <c r="C84" s="123">
        <v>18033</v>
      </c>
      <c r="D84" s="123"/>
      <c r="E84" s="123"/>
      <c r="F84" s="123"/>
      <c r="G84" s="123"/>
      <c r="H84" s="123"/>
      <c r="I84" s="123">
        <v>12423</v>
      </c>
      <c r="J84" s="123"/>
      <c r="K84" s="123"/>
      <c r="L84" s="123"/>
      <c r="M84" s="123"/>
      <c r="N84" s="123"/>
      <c r="O84" s="123">
        <v>5610</v>
      </c>
      <c r="P84" s="123"/>
      <c r="Q84" s="123"/>
    </row>
    <row r="85" spans="1:17" ht="12.75">
      <c r="A85" s="89">
        <v>312</v>
      </c>
      <c r="B85" s="91" t="s">
        <v>83</v>
      </c>
      <c r="C85" s="123">
        <v>1500</v>
      </c>
      <c r="D85" s="123"/>
      <c r="E85" s="123"/>
      <c r="F85" s="123"/>
      <c r="G85" s="123"/>
      <c r="H85" s="123"/>
      <c r="I85" s="123">
        <v>800</v>
      </c>
      <c r="J85" s="123"/>
      <c r="K85" s="123"/>
      <c r="L85" s="123"/>
      <c r="M85" s="123"/>
      <c r="N85" s="123"/>
      <c r="O85" s="123">
        <v>700</v>
      </c>
      <c r="P85" s="123"/>
      <c r="Q85" s="122"/>
    </row>
    <row r="86" spans="1:17" ht="12.75">
      <c r="A86" s="89">
        <v>313</v>
      </c>
      <c r="B86" s="91" t="s">
        <v>84</v>
      </c>
      <c r="C86" s="123">
        <v>2976</v>
      </c>
      <c r="D86" s="123"/>
      <c r="E86" s="123"/>
      <c r="F86" s="123"/>
      <c r="G86" s="123"/>
      <c r="H86" s="123"/>
      <c r="I86" s="123">
        <v>2050</v>
      </c>
      <c r="J86" s="123"/>
      <c r="K86" s="123"/>
      <c r="L86" s="123"/>
      <c r="M86" s="123"/>
      <c r="N86" s="123"/>
      <c r="O86" s="123">
        <v>926</v>
      </c>
      <c r="P86" s="123"/>
      <c r="Q86" s="122"/>
    </row>
    <row r="87" spans="1:17" ht="12.75">
      <c r="A87" s="135">
        <v>32</v>
      </c>
      <c r="B87" s="136" t="s">
        <v>25</v>
      </c>
      <c r="C87" s="123">
        <v>962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  <c r="I87" s="123">
        <v>962</v>
      </c>
      <c r="J87" s="123">
        <v>0</v>
      </c>
      <c r="K87" s="123">
        <v>0</v>
      </c>
      <c r="L87" s="123">
        <v>0</v>
      </c>
      <c r="M87" s="123">
        <v>0</v>
      </c>
      <c r="N87" s="123">
        <v>0</v>
      </c>
      <c r="O87" s="123">
        <v>0</v>
      </c>
      <c r="P87" s="123"/>
      <c r="Q87" s="123">
        <v>0</v>
      </c>
    </row>
    <row r="88" spans="1:17" ht="13.5" thickBot="1">
      <c r="A88" s="89">
        <v>321</v>
      </c>
      <c r="B88" s="91" t="s">
        <v>85</v>
      </c>
      <c r="C88" s="123">
        <v>962</v>
      </c>
      <c r="D88" s="123"/>
      <c r="E88" s="123"/>
      <c r="F88" s="123"/>
      <c r="G88" s="123"/>
      <c r="H88" s="123"/>
      <c r="I88" s="123">
        <v>962</v>
      </c>
      <c r="J88" s="123"/>
      <c r="K88" s="123"/>
      <c r="L88" s="123"/>
      <c r="M88" s="123"/>
      <c r="N88" s="123"/>
      <c r="O88" s="123">
        <v>0</v>
      </c>
      <c r="P88" s="123"/>
      <c r="Q88" s="123"/>
    </row>
    <row r="89" spans="1:17" ht="14.25" thickBot="1" thickTop="1">
      <c r="A89" s="138"/>
      <c r="B89" s="139" t="s">
        <v>37</v>
      </c>
      <c r="C89" s="140">
        <v>23471</v>
      </c>
      <c r="D89" s="140">
        <v>0</v>
      </c>
      <c r="E89" s="140">
        <v>0</v>
      </c>
      <c r="F89" s="140">
        <v>0</v>
      </c>
      <c r="G89" s="140">
        <v>0</v>
      </c>
      <c r="H89" s="140">
        <v>0</v>
      </c>
      <c r="I89" s="140">
        <v>16235</v>
      </c>
      <c r="J89" s="140">
        <v>0</v>
      </c>
      <c r="K89" s="140">
        <v>0</v>
      </c>
      <c r="L89" s="140">
        <v>0</v>
      </c>
      <c r="M89" s="140">
        <v>0</v>
      </c>
      <c r="N89" s="140">
        <v>0</v>
      </c>
      <c r="O89" s="140">
        <v>7236</v>
      </c>
      <c r="P89" s="140">
        <v>0</v>
      </c>
      <c r="Q89" s="140">
        <v>0</v>
      </c>
    </row>
    <row r="90" spans="1:17" ht="13.5" thickTop="1">
      <c r="A90" s="66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66"/>
      <c r="B91" s="126" t="s">
        <v>94</v>
      </c>
      <c r="C91" s="42" t="s">
        <v>49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 t="s">
        <v>95</v>
      </c>
      <c r="O91" s="1"/>
      <c r="P91" s="1"/>
      <c r="Q91" s="1"/>
    </row>
    <row r="92" spans="1:17" ht="12.75">
      <c r="A92" s="66"/>
      <c r="B92"/>
      <c r="C92" s="1"/>
      <c r="D92" s="127"/>
      <c r="E92" s="127"/>
      <c r="F92" s="1"/>
      <c r="G92" s="1"/>
      <c r="H92" s="1"/>
      <c r="I92" s="1"/>
      <c r="J92" s="1"/>
      <c r="K92" s="1"/>
      <c r="L92" s="1"/>
      <c r="M92" s="1"/>
      <c r="N92" s="1" t="s">
        <v>96</v>
      </c>
      <c r="O92" s="1"/>
      <c r="P92" s="1"/>
      <c r="Q92" s="1"/>
    </row>
    <row r="93" spans="1:17" ht="12.75">
      <c r="A93" s="66"/>
      <c r="B93" s="8" t="s">
        <v>63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66"/>
      <c r="B94" s="8" t="s">
        <v>64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66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66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66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66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66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66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66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66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66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66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66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66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66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66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66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66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66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66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66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66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66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66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66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66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66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66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66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66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66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66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66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66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66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66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66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66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66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66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66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66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66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66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66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66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66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66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66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66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66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66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66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66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66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66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66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66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66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66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66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66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66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66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66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66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66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66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66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66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66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66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66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</sheetData>
  <sheetProtection/>
  <mergeCells count="1">
    <mergeCell ref="A1:Q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22" max="17" man="1"/>
    <brk id="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2020-11-02T14:29:46Z</cp:lastPrinted>
  <dcterms:created xsi:type="dcterms:W3CDTF">2013-09-11T11:00:21Z</dcterms:created>
  <dcterms:modified xsi:type="dcterms:W3CDTF">2021-12-15T11:02:40Z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