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DIO'!$A$1:$G$24</definedName>
    <definedName name="_xlnm.Print_Area" localSheetId="1">'PLAN PRIHODA'!$A$1:$L$21</definedName>
    <definedName name="_xlnm.Print_Area" localSheetId="2">'PLAN RASHODA I IZDATAKA'!$A$2:$R$91</definedName>
  </definedNames>
  <calcPr fullCalcOnLoad="1"/>
</workbook>
</file>

<file path=xl/sharedStrings.xml><?xml version="1.0" encoding="utf-8"?>
<sst xmlns="http://schemas.openxmlformats.org/spreadsheetml/2006/main" count="237" uniqueCount="98">
  <si>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</si>
  <si>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</si>
  <si>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</si>
  <si>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</si>
  <si>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</si>
  <si>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</si>
  <si>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</si>
  <si>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</si>
  <si>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</si>
  <si>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</si>
  <si>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</si>
  <si>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</si>
  <si>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</si>
  <si>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</si>
  <si>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</si>
  <si>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</si>
  <si>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</si>
  <si>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</si>
  <si>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</si>
  <si>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</si>
  <si>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</si>
  <si>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</si>
  <si>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</si>
  <si>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</si>
  <si>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</si>
  <si>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</si>
  <si>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</si>
  <si>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</si>
  <si>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</si>
  <si>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</si>
  <si>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</si>
  <si>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</si>
  <si>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</si>
  <si>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</si>
  <si>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</si>
  <si>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</si>
  <si>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</si>
  <si>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</si>
  <si>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OŠ TONE PERUŠKA</t>
  </si>
  <si>
    <t>Aktivnost:decentralizirane funkcije osnovnoškolskog obrazovanja</t>
  </si>
  <si>
    <t>Aktivnost produženog boravka</t>
  </si>
  <si>
    <t>UKUPNO</t>
  </si>
  <si>
    <t>Aktivnost :prihodi i rashodi  ostalo škola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</si>
  <si>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</si>
  <si>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</si>
  <si>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</si>
  <si>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</si>
  <si>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</si>
  <si>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</si>
  <si>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</si>
  <si>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</si>
  <si>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Dodatna sredstva Grad</t>
  </si>
  <si>
    <t>2017.</t>
  </si>
  <si>
    <t>Ukupno prihodi i primici za 2017.</t>
  </si>
  <si>
    <t>VIŠAK/MANJAK IZ PRETHODNE GODINE</t>
  </si>
  <si>
    <t>Prihodi za posebne namjene   HZZO i CK</t>
  </si>
  <si>
    <t>Prihodi za posebne namjene   HZZO</t>
  </si>
  <si>
    <t>Prihodi za posebne namjene sufinanciranje</t>
  </si>
  <si>
    <t>Aktivnost :projekt pomoćnici</t>
  </si>
  <si>
    <t>PRIJEDLOG PLANA ZA 2017.</t>
  </si>
  <si>
    <t>Prijedlog plana 
za 2017.</t>
  </si>
  <si>
    <t>Naknade troškova zaposlenima</t>
  </si>
  <si>
    <t>Rashodi za meterijal i energiju</t>
  </si>
  <si>
    <t>Rashodi za usluge</t>
  </si>
  <si>
    <t>Ostali nespomenuti rashodi poslovanja</t>
  </si>
  <si>
    <t>Postrojenja i oprema</t>
  </si>
  <si>
    <t>Građevinski objekti</t>
  </si>
  <si>
    <t>Nematerijalna proizvedena imovina</t>
  </si>
  <si>
    <t>Knjige, umj.djela,ostale izložb.vrijed.</t>
  </si>
  <si>
    <t>Naknade troš.osobama izvan rad.odnosa</t>
  </si>
  <si>
    <t>661/Prihodi od pruženih usluga</t>
  </si>
  <si>
    <t>652/ostali nespo. prihodi-sufin.</t>
  </si>
  <si>
    <t>652/pr.ref.štete od osiguranja</t>
  </si>
  <si>
    <t>652/ost.pr.za pos.namjene HZZ</t>
  </si>
  <si>
    <t>652/ Ostali nespom. prihodi</t>
  </si>
  <si>
    <t>652/ Ostali nespom. pr.-projekt marenda-drž.pror.</t>
  </si>
  <si>
    <t>663/ Tekuće donacije od fiz.osoba</t>
  </si>
  <si>
    <t>663/ Tekuće donacije od trg.društava</t>
  </si>
  <si>
    <t>636/prihodi državni proračun</t>
  </si>
  <si>
    <t>636 /prihodi žup.proračun</t>
  </si>
  <si>
    <t>671/prih.za fin. ras.poslovanja Grad Pula</t>
  </si>
  <si>
    <t>636/prih.za fin.ras.poslovanja soc.prog ostali gradovi</t>
  </si>
  <si>
    <t>636/prih.za fin.ras.poslovanja soc.prog ostale općine</t>
  </si>
  <si>
    <t>Predsjednica Školskog odbora:</t>
  </si>
  <si>
    <t>Opći prihodi i primici MZOŠ</t>
  </si>
  <si>
    <t>Dodatna ulag.u nemater.im.</t>
  </si>
  <si>
    <t>Rashodi za dodatna ulaganja</t>
  </si>
  <si>
    <t>Višak iz 2016</t>
  </si>
  <si>
    <t>Višak iz 2016  HZZ i sufinanciranje</t>
  </si>
  <si>
    <t>PLAN RASHODA I IZDATAKA - REBALANS</t>
  </si>
  <si>
    <t>636/prihodi državni proračun - shema voće</t>
  </si>
  <si>
    <t>PLAN PRIHODA I PRIMITAKA - REBALANS</t>
  </si>
  <si>
    <t xml:space="preserve">PRIJEDLOG FINANCIJSKOG PLANA OŠ TONE PERUŠKA  ZA 2017. - REBALANS                                                                                                                                  </t>
  </si>
  <si>
    <t>Rebalans
za 2017.</t>
  </si>
  <si>
    <t>VIŠAK IZ 2016 GODINE +22.169,42 KN</t>
  </si>
  <si>
    <t>KLASA:400-02/17-01/01</t>
  </si>
  <si>
    <t>URBROJ:2168/01-55-50/17-04</t>
  </si>
  <si>
    <t>Daniela Toffetti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</si>
</sst>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7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30"/>
      <name val="Arial"/>
      <family val="2"/>
    </font>
    <font>
      <b/>
      <sz val="8"/>
      <color rgb="FFFF0000"/>
      <name val="Arial"/>
      <family val="2"/>
    </font>
    <font>
      <sz val="7"/>
      <color rgb="FF0070C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3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16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1" fontId="21" fillId="0" borderId="19" xfId="0" applyNumberFormat="1" applyFont="1" applyBorder="1" applyAlignment="1">
      <alignment wrapText="1"/>
    </xf>
    <xf numFmtId="3" fontId="21" fillId="0" borderId="17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0" fontId="45" fillId="0" borderId="25" xfId="0" applyFont="1" applyBorder="1" applyAlignment="1">
      <alignment vertical="top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1" fontId="46" fillId="27" borderId="29" xfId="0" applyNumberFormat="1" applyFont="1" applyFill="1" applyBorder="1" applyAlignment="1">
      <alignment horizontal="right" vertical="top" wrapText="1"/>
    </xf>
    <xf numFmtId="1" fontId="46" fillId="27" borderId="19" xfId="0" applyNumberFormat="1" applyFont="1" applyFill="1" applyBorder="1" applyAlignment="1">
      <alignment horizontal="left" wrapText="1"/>
    </xf>
    <xf numFmtId="1" fontId="47" fillId="0" borderId="24" xfId="0" applyNumberFormat="1" applyFont="1" applyBorder="1" applyAlignment="1">
      <alignment wrapText="1"/>
    </xf>
    <xf numFmtId="3" fontId="49" fillId="0" borderId="17" xfId="0" applyNumberFormat="1" applyFont="1" applyFill="1" applyBorder="1" applyAlignment="1" applyProtection="1">
      <alignment/>
      <protection/>
    </xf>
    <xf numFmtId="3" fontId="47" fillId="0" borderId="17" xfId="0" applyNumberFormat="1" applyFont="1" applyFill="1" applyBorder="1" applyAlignment="1" applyProtection="1">
      <alignment/>
      <protection/>
    </xf>
    <xf numFmtId="3" fontId="49" fillId="0" borderId="17" xfId="0" applyNumberFormat="1" applyFont="1" applyBorder="1" applyAlignment="1">
      <alignment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48" fillId="0" borderId="30" xfId="0" applyNumberFormat="1" applyFont="1" applyFill="1" applyBorder="1" applyAlignment="1" applyProtection="1">
      <alignment wrapText="1"/>
      <protection/>
    </xf>
    <xf numFmtId="3" fontId="49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3" fontId="47" fillId="0" borderId="31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3" fontId="47" fillId="0" borderId="32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3" fontId="47" fillId="0" borderId="30" xfId="0" applyNumberFormat="1" applyFont="1" applyFill="1" applyBorder="1" applyAlignment="1" applyProtection="1">
      <alignment/>
      <protection/>
    </xf>
    <xf numFmtId="0" fontId="50" fillId="0" borderId="33" xfId="0" applyNumberFormat="1" applyFont="1" applyFill="1" applyBorder="1" applyAlignment="1" applyProtection="1">
      <alignment horizontal="left"/>
      <protection/>
    </xf>
    <xf numFmtId="0" fontId="50" fillId="0" borderId="33" xfId="0" applyNumberFormat="1" applyFont="1" applyFill="1" applyBorder="1" applyAlignment="1" applyProtection="1">
      <alignment wrapText="1"/>
      <protection/>
    </xf>
    <xf numFmtId="3" fontId="47" fillId="0" borderId="33" xfId="0" applyNumberFormat="1" applyFont="1" applyFill="1" applyBorder="1" applyAlignment="1" applyProtection="1">
      <alignment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0" fontId="26" fillId="0" borderId="34" xfId="0" applyNumberFormat="1" applyFont="1" applyFill="1" applyBorder="1" applyAlignment="1" applyProtection="1">
      <alignment horizontal="center"/>
      <protection/>
    </xf>
    <xf numFmtId="0" fontId="48" fillId="0" borderId="34" xfId="0" applyNumberFormat="1" applyFont="1" applyFill="1" applyBorder="1" applyAlignment="1" applyProtection="1">
      <alignment wrapText="1"/>
      <protection/>
    </xf>
    <xf numFmtId="3" fontId="49" fillId="0" borderId="34" xfId="0" applyNumberFormat="1" applyFont="1" applyFill="1" applyBorder="1" applyAlignment="1" applyProtection="1">
      <alignment/>
      <protection/>
    </xf>
    <xf numFmtId="0" fontId="48" fillId="0" borderId="30" xfId="0" applyNumberFormat="1" applyFont="1" applyFill="1" applyBorder="1" applyAlignment="1" applyProtection="1">
      <alignment horizontal="center"/>
      <protection/>
    </xf>
    <xf numFmtId="0" fontId="48" fillId="0" borderId="33" xfId="0" applyNumberFormat="1" applyFont="1" applyFill="1" applyBorder="1" applyAlignment="1" applyProtection="1">
      <alignment horizontal="center"/>
      <protection/>
    </xf>
    <xf numFmtId="0" fontId="26" fillId="0" borderId="33" xfId="0" applyNumberFormat="1" applyFont="1" applyFill="1" applyBorder="1" applyAlignment="1" applyProtection="1">
      <alignment horizontal="left"/>
      <protection/>
    </xf>
    <xf numFmtId="0" fontId="26" fillId="22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wrapText="1"/>
      <protection/>
    </xf>
    <xf numFmtId="3" fontId="47" fillId="0" borderId="34" xfId="0" applyNumberFormat="1" applyFont="1" applyFill="1" applyBorder="1" applyAlignment="1" applyProtection="1">
      <alignment/>
      <protection/>
    </xf>
    <xf numFmtId="0" fontId="47" fillId="0" borderId="33" xfId="0" applyNumberFormat="1" applyFont="1" applyBorder="1" applyAlignment="1">
      <alignment horizontal="center" vertical="center"/>
    </xf>
    <xf numFmtId="0" fontId="26" fillId="0" borderId="31" xfId="0" applyNumberFormat="1" applyFont="1" applyFill="1" applyBorder="1" applyAlignment="1" applyProtection="1">
      <alignment wrapText="1"/>
      <protection/>
    </xf>
    <xf numFmtId="0" fontId="46" fillId="0" borderId="35" xfId="0" applyFont="1" applyBorder="1" applyAlignment="1">
      <alignment vertical="center" wrapText="1"/>
    </xf>
    <xf numFmtId="3" fontId="21" fillId="0" borderId="36" xfId="0" applyNumberFormat="1" applyFont="1" applyBorder="1" applyAlignment="1">
      <alignment horizontal="right"/>
    </xf>
    <xf numFmtId="0" fontId="26" fillId="28" borderId="33" xfId="0" applyNumberFormat="1" applyFont="1" applyFill="1" applyBorder="1" applyAlignment="1" applyProtection="1">
      <alignment horizontal="left"/>
      <protection/>
    </xf>
    <xf numFmtId="0" fontId="50" fillId="28" borderId="33" xfId="0" applyNumberFormat="1" applyFont="1" applyFill="1" applyBorder="1" applyAlignment="1" applyProtection="1">
      <alignment wrapText="1"/>
      <protection/>
    </xf>
    <xf numFmtId="0" fontId="26" fillId="28" borderId="17" xfId="0" applyNumberFormat="1" applyFont="1" applyFill="1" applyBorder="1" applyAlignment="1" applyProtection="1">
      <alignment horizontal="center" vertical="center" wrapText="1"/>
      <protection/>
    </xf>
    <xf numFmtId="0" fontId="26" fillId="28" borderId="33" xfId="0" applyNumberFormat="1" applyFont="1" applyFill="1" applyBorder="1" applyAlignment="1" applyProtection="1">
      <alignment horizontal="center" vertical="center" wrapText="1"/>
      <protection/>
    </xf>
    <xf numFmtId="0" fontId="26" fillId="28" borderId="30" xfId="0" applyNumberFormat="1" applyFont="1" applyFill="1" applyBorder="1" applyAlignment="1" applyProtection="1">
      <alignment horizontal="center"/>
      <protection/>
    </xf>
    <xf numFmtId="0" fontId="26" fillId="28" borderId="30" xfId="0" applyNumberFormat="1" applyFont="1" applyFill="1" applyBorder="1" applyAlignment="1" applyProtection="1">
      <alignment wrapText="1"/>
      <protection/>
    </xf>
    <xf numFmtId="3" fontId="47" fillId="28" borderId="30" xfId="0" applyNumberFormat="1" applyFont="1" applyFill="1" applyBorder="1" applyAlignment="1" applyProtection="1">
      <alignment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3" fontId="47" fillId="28" borderId="17" xfId="0" applyNumberFormat="1" applyFont="1" applyFill="1" applyBorder="1" applyAlignment="1" applyProtection="1">
      <alignment/>
      <protection/>
    </xf>
    <xf numFmtId="0" fontId="47" fillId="28" borderId="33" xfId="0" applyNumberFormat="1" applyFont="1" applyFill="1" applyBorder="1" applyAlignment="1">
      <alignment horizontal="center" vertical="center"/>
    </xf>
    <xf numFmtId="0" fontId="26" fillId="28" borderId="33" xfId="0" applyNumberFormat="1" applyFont="1" applyFill="1" applyBorder="1" applyAlignment="1" applyProtection="1">
      <alignment wrapText="1"/>
      <protection/>
    </xf>
    <xf numFmtId="3" fontId="47" fillId="28" borderId="33" xfId="0" applyNumberFormat="1" applyFont="1" applyFill="1" applyBorder="1" applyAlignment="1" applyProtection="1">
      <alignment/>
      <protection/>
    </xf>
    <xf numFmtId="3" fontId="21" fillId="0" borderId="3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wrapText="1"/>
    </xf>
    <xf numFmtId="3" fontId="21" fillId="28" borderId="17" xfId="0" applyNumberFormat="1" applyFont="1" applyFill="1" applyBorder="1" applyAlignment="1">
      <alignment horizontal="right" wrapText="1"/>
    </xf>
    <xf numFmtId="3" fontId="21" fillId="0" borderId="37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/>
    </xf>
    <xf numFmtId="3" fontId="47" fillId="0" borderId="17" xfId="0" applyNumberFormat="1" applyFont="1" applyBorder="1" applyAlignment="1">
      <alignment/>
    </xf>
    <xf numFmtId="0" fontId="47" fillId="0" borderId="17" xfId="0" applyNumberFormat="1" applyFont="1" applyBorder="1" applyAlignment="1">
      <alignment horizontal="left"/>
    </xf>
    <xf numFmtId="0" fontId="47" fillId="0" borderId="32" xfId="0" applyNumberFormat="1" applyFont="1" applyBorder="1" applyAlignment="1">
      <alignment horizontal="center"/>
    </xf>
    <xf numFmtId="0" fontId="47" fillId="0" borderId="32" xfId="0" applyNumberFormat="1" applyFont="1" applyBorder="1" applyAlignment="1">
      <alignment/>
    </xf>
    <xf numFmtId="3" fontId="47" fillId="0" borderId="32" xfId="0" applyNumberFormat="1" applyFont="1" applyBorder="1" applyAlignment="1">
      <alignment/>
    </xf>
    <xf numFmtId="3" fontId="47" fillId="0" borderId="17" xfId="0" applyNumberFormat="1" applyFont="1" applyBorder="1" applyAlignment="1">
      <alignment vertical="center"/>
    </xf>
    <xf numFmtId="3" fontId="47" fillId="0" borderId="32" xfId="0" applyNumberFormat="1" applyFont="1" applyBorder="1" applyAlignment="1">
      <alignment vertical="center"/>
    </xf>
    <xf numFmtId="3" fontId="47" fillId="28" borderId="17" xfId="0" applyNumberFormat="1" applyFont="1" applyFill="1" applyBorder="1" applyAlignment="1">
      <alignment vertical="center"/>
    </xf>
    <xf numFmtId="3" fontId="47" fillId="0" borderId="3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8" fillId="22" borderId="17" xfId="0" applyNumberFormat="1" applyFont="1" applyFill="1" applyBorder="1" applyAlignment="1" applyProtection="1">
      <alignment horizontal="center" vertical="center" wrapText="1"/>
      <protection/>
    </xf>
    <xf numFmtId="3" fontId="58" fillId="0" borderId="17" xfId="0" applyNumberFormat="1" applyFont="1" applyFill="1" applyBorder="1" applyAlignment="1" applyProtection="1">
      <alignment/>
      <protection/>
    </xf>
    <xf numFmtId="0" fontId="59" fillId="0" borderId="25" xfId="0" applyFont="1" applyBorder="1" applyAlignment="1">
      <alignment vertical="top" wrapText="1"/>
    </xf>
    <xf numFmtId="0" fontId="27" fillId="0" borderId="17" xfId="86" applyNumberFormat="1" applyFont="1" applyFill="1" applyBorder="1" applyAlignment="1" applyProtection="1">
      <alignment horizontal="center" wrapText="1"/>
      <protection/>
    </xf>
    <xf numFmtId="3" fontId="60" fillId="0" borderId="17" xfId="0" applyNumberFormat="1" applyFont="1" applyFill="1" applyBorder="1" applyAlignment="1" applyProtection="1">
      <alignment horizontal="right" wrapText="1"/>
      <protection/>
    </xf>
    <xf numFmtId="3" fontId="61" fillId="0" borderId="16" xfId="0" applyNumberFormat="1" applyFont="1" applyBorder="1" applyAlignment="1">
      <alignment horizontal="right"/>
    </xf>
    <xf numFmtId="0" fontId="37" fillId="0" borderId="16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16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63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64" fillId="0" borderId="15" xfId="0" applyNumberFormat="1" applyFont="1" applyFill="1" applyBorder="1" applyAlignment="1" applyProtection="1">
      <alignment horizontal="left" vertical="center" wrapText="1"/>
      <protection/>
    </xf>
    <xf numFmtId="0" fontId="64" fillId="0" borderId="15" xfId="0" applyNumberFormat="1" applyFont="1" applyFill="1" applyBorder="1" applyAlignment="1" applyProtection="1">
      <alignment horizontal="left"/>
      <protection/>
    </xf>
    <xf numFmtId="0" fontId="28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40" xfId="0" applyNumberFormat="1" applyFont="1" applyFill="1" applyBorder="1" applyAlignment="1" applyProtection="1">
      <alignment wrapText="1"/>
      <protection/>
    </xf>
    <xf numFmtId="0" fontId="37" fillId="0" borderId="23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62" fillId="0" borderId="4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K10" sqref="K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3" customWidth="1"/>
    <col min="5" max="5" width="44.7109375" style="1" customWidth="1"/>
    <col min="6" max="6" width="15.140625" style="1" bestFit="1" customWidth="1"/>
    <col min="7" max="7" width="17.28125" style="1" customWidth="1"/>
    <col min="8" max="16384" width="11.421875" style="1" customWidth="1"/>
  </cols>
  <sheetData>
    <row r="1" spans="1:7" ht="48" customHeight="1">
      <c r="A1" s="169" t="s">
        <v>92</v>
      </c>
      <c r="B1" s="169"/>
      <c r="C1" s="169"/>
      <c r="D1" s="169"/>
      <c r="E1" s="169"/>
      <c r="F1" s="169"/>
      <c r="G1" s="169"/>
    </row>
    <row r="2" spans="1:7" s="45" customFormat="1" ht="26.25" customHeight="1">
      <c r="A2" s="170" t="s">
        <v>33</v>
      </c>
      <c r="B2" s="170"/>
      <c r="C2" s="170"/>
      <c r="D2" s="170"/>
      <c r="E2" s="170"/>
      <c r="F2" s="170"/>
      <c r="G2" s="171"/>
    </row>
    <row r="3" spans="1:7" ht="25.5" customHeight="1">
      <c r="A3" s="170"/>
      <c r="B3" s="170"/>
      <c r="C3" s="170"/>
      <c r="D3" s="170"/>
      <c r="E3" s="170"/>
      <c r="F3" s="170"/>
      <c r="G3" s="170"/>
    </row>
    <row r="4" spans="1:5" ht="9" customHeight="1">
      <c r="A4" s="46"/>
      <c r="B4" s="47"/>
      <c r="C4" s="47"/>
      <c r="D4" s="47"/>
      <c r="E4" s="47"/>
    </row>
    <row r="5" spans="1:8" ht="27.75" customHeight="1">
      <c r="A5" s="48"/>
      <c r="B5" s="49"/>
      <c r="C5" s="49"/>
      <c r="D5" s="50"/>
      <c r="E5" s="51"/>
      <c r="F5" s="52" t="s">
        <v>60</v>
      </c>
      <c r="G5" s="162" t="s">
        <v>93</v>
      </c>
      <c r="H5" s="53"/>
    </row>
    <row r="6" spans="1:8" ht="27.75" customHeight="1">
      <c r="A6" s="167" t="s">
        <v>34</v>
      </c>
      <c r="B6" s="166"/>
      <c r="C6" s="166"/>
      <c r="D6" s="166"/>
      <c r="E6" s="168"/>
      <c r="F6" s="91">
        <v>12668160</v>
      </c>
      <c r="G6" s="91">
        <v>6250415</v>
      </c>
      <c r="H6" s="68"/>
    </row>
    <row r="7" spans="1:7" ht="22.5" customHeight="1">
      <c r="A7" s="167" t="s">
        <v>0</v>
      </c>
      <c r="B7" s="166"/>
      <c r="C7" s="166"/>
      <c r="D7" s="166"/>
      <c r="E7" s="168"/>
      <c r="F7" s="91">
        <v>12668160</v>
      </c>
      <c r="G7" s="91">
        <v>6250415</v>
      </c>
    </row>
    <row r="8" spans="1:7" ht="22.5" customHeight="1">
      <c r="A8" s="172" t="s">
        <v>1</v>
      </c>
      <c r="B8" s="168"/>
      <c r="C8" s="168"/>
      <c r="D8" s="168"/>
      <c r="E8" s="168"/>
      <c r="F8" s="90">
        <v>0</v>
      </c>
      <c r="G8" s="90">
        <v>0</v>
      </c>
    </row>
    <row r="9" spans="1:7" ht="22.5" customHeight="1">
      <c r="A9" s="69" t="s">
        <v>35</v>
      </c>
      <c r="B9" s="54"/>
      <c r="C9" s="54"/>
      <c r="D9" s="54"/>
      <c r="E9" s="54"/>
      <c r="F9" s="91">
        <v>12668160</v>
      </c>
      <c r="G9" s="91">
        <v>6272584.5</v>
      </c>
    </row>
    <row r="10" spans="1:7" ht="22.5" customHeight="1">
      <c r="A10" s="165" t="s">
        <v>2</v>
      </c>
      <c r="B10" s="166"/>
      <c r="C10" s="166"/>
      <c r="D10" s="166"/>
      <c r="E10" s="173"/>
      <c r="F10" s="90">
        <v>6533860</v>
      </c>
      <c r="G10" s="90">
        <v>6108284.5</v>
      </c>
    </row>
    <row r="11" spans="1:7" ht="22.5" customHeight="1">
      <c r="A11" s="172" t="s">
        <v>3</v>
      </c>
      <c r="B11" s="168"/>
      <c r="C11" s="168"/>
      <c r="D11" s="168"/>
      <c r="E11" s="168"/>
      <c r="F11" s="90">
        <v>6134300</v>
      </c>
      <c r="G11" s="90">
        <v>164300</v>
      </c>
    </row>
    <row r="12" spans="1:7" ht="22.5" customHeight="1">
      <c r="A12" s="165" t="s">
        <v>4</v>
      </c>
      <c r="B12" s="166"/>
      <c r="C12" s="166"/>
      <c r="D12" s="166"/>
      <c r="E12" s="166"/>
      <c r="F12" s="91">
        <v>0</v>
      </c>
      <c r="G12" s="163">
        <f>+G6-G9</f>
        <v>-22169.5</v>
      </c>
    </row>
    <row r="13" spans="1:7" ht="25.5" customHeight="1">
      <c r="A13" s="170"/>
      <c r="B13" s="174"/>
      <c r="C13" s="174"/>
      <c r="D13" s="174"/>
      <c r="E13" s="174"/>
      <c r="F13" s="175"/>
      <c r="G13" s="175"/>
    </row>
    <row r="14" spans="1:7" ht="27.75" customHeight="1">
      <c r="A14" s="48"/>
      <c r="B14" s="49"/>
      <c r="C14" s="49"/>
      <c r="D14" s="50"/>
      <c r="E14" s="51"/>
      <c r="F14" s="52" t="s">
        <v>60</v>
      </c>
      <c r="G14" s="162" t="s">
        <v>93</v>
      </c>
    </row>
    <row r="15" spans="1:7" ht="22.5" customHeight="1">
      <c r="A15" s="176" t="s">
        <v>54</v>
      </c>
      <c r="B15" s="177"/>
      <c r="C15" s="177"/>
      <c r="D15" s="177"/>
      <c r="E15" s="178"/>
      <c r="F15" s="57"/>
      <c r="G15" s="164">
        <v>22170</v>
      </c>
    </row>
    <row r="16" spans="1:7" s="40" customFormat="1" ht="25.5" customHeight="1">
      <c r="A16" s="179" t="s">
        <v>94</v>
      </c>
      <c r="B16" s="180"/>
      <c r="C16" s="180"/>
      <c r="D16" s="180"/>
      <c r="E16" s="180"/>
      <c r="F16" s="181"/>
      <c r="G16" s="181"/>
    </row>
    <row r="17" spans="1:7" s="40" customFormat="1" ht="27.75" customHeight="1">
      <c r="A17" s="48"/>
      <c r="B17" s="49"/>
      <c r="C17" s="49"/>
      <c r="D17" s="50"/>
      <c r="E17" s="51"/>
      <c r="F17" s="52" t="s">
        <v>60</v>
      </c>
      <c r="G17" s="162" t="s">
        <v>93</v>
      </c>
    </row>
    <row r="18" spans="1:7" s="40" customFormat="1" ht="22.5" customHeight="1">
      <c r="A18" s="167" t="s">
        <v>5</v>
      </c>
      <c r="B18" s="166"/>
      <c r="C18" s="166"/>
      <c r="D18" s="166"/>
      <c r="E18" s="166"/>
      <c r="F18" s="55"/>
      <c r="G18" s="55"/>
    </row>
    <row r="19" spans="1:7" s="40" customFormat="1" ht="22.5" customHeight="1">
      <c r="A19" s="167" t="s">
        <v>6</v>
      </c>
      <c r="B19" s="166"/>
      <c r="C19" s="166"/>
      <c r="D19" s="166"/>
      <c r="E19" s="166"/>
      <c r="F19" s="55"/>
      <c r="G19" s="55"/>
    </row>
    <row r="20" spans="1:7" s="40" customFormat="1" ht="22.5" customHeight="1">
      <c r="A20" s="165" t="s">
        <v>7</v>
      </c>
      <c r="B20" s="166"/>
      <c r="C20" s="166"/>
      <c r="D20" s="166"/>
      <c r="E20" s="166"/>
      <c r="F20" s="55"/>
      <c r="G20" s="55"/>
    </row>
    <row r="21" spans="1:7" s="40" customFormat="1" ht="15" customHeight="1">
      <c r="A21" s="58"/>
      <c r="B21" s="59"/>
      <c r="C21" s="56"/>
      <c r="D21" s="60"/>
      <c r="E21" s="59"/>
      <c r="F21" s="61"/>
      <c r="G21" s="61"/>
    </row>
    <row r="22" spans="1:7" s="40" customFormat="1" ht="22.5" customHeight="1">
      <c r="A22" s="165" t="s">
        <v>8</v>
      </c>
      <c r="B22" s="166"/>
      <c r="C22" s="166"/>
      <c r="D22" s="166"/>
      <c r="E22" s="166"/>
      <c r="F22" s="55">
        <f>SUM(F12,F15,F20)</f>
        <v>0</v>
      </c>
      <c r="G22" s="55">
        <f>SUM(G12,G15,G20)</f>
        <v>0.5</v>
      </c>
    </row>
    <row r="23" spans="1:5" s="40" customFormat="1" ht="18" customHeight="1">
      <c r="A23" s="62"/>
      <c r="B23" s="47"/>
      <c r="C23" s="47"/>
      <c r="D23" s="47"/>
      <c r="E23" s="47"/>
    </row>
    <row r="24" spans="5:6" ht="12.75">
      <c r="E24" s="142"/>
      <c r="F24" s="41"/>
    </row>
    <row r="25" spans="5:7" ht="12.75">
      <c r="E25"/>
      <c r="G25" s="143"/>
    </row>
    <row r="26" ht="12.75">
      <c r="E26" s="142"/>
    </row>
    <row r="27" ht="12.75">
      <c r="E27"/>
    </row>
    <row r="28" ht="12.75">
      <c r="E28" s="142"/>
    </row>
    <row r="29" ht="12.75">
      <c r="E29"/>
    </row>
    <row r="30" ht="12.75">
      <c r="E30" s="41"/>
    </row>
    <row r="31" ht="12.75">
      <c r="E31"/>
    </row>
    <row r="32" ht="12.75">
      <c r="E32" s="143"/>
    </row>
  </sheetData>
  <sheetProtection/>
  <mergeCells count="16">
    <mergeCell ref="A13:G13"/>
    <mergeCell ref="A22:E22"/>
    <mergeCell ref="A18:E18"/>
    <mergeCell ref="A19:E19"/>
    <mergeCell ref="A20:E20"/>
    <mergeCell ref="A15:E15"/>
    <mergeCell ref="A16:G16"/>
    <mergeCell ref="A12:E12"/>
    <mergeCell ref="A7:E7"/>
    <mergeCell ref="A1:G1"/>
    <mergeCell ref="A2:G2"/>
    <mergeCell ref="A3:G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zoomScaleSheetLayoutView="100" zoomScalePageLayoutView="0" workbookViewId="0" topLeftCell="A1">
      <selection activeCell="I26" sqref="I26"/>
    </sheetView>
  </sheetViews>
  <sheetFormatPr defaultColWidth="11.421875" defaultRowHeight="12.75"/>
  <cols>
    <col min="1" max="1" width="16.28125" style="10" customWidth="1"/>
    <col min="2" max="3" width="14.28125" style="10" customWidth="1"/>
    <col min="4" max="4" width="17.57421875" style="41" customWidth="1"/>
    <col min="5" max="5" width="14.57421875" style="1" customWidth="1"/>
    <col min="6" max="6" width="14.28125" style="1" customWidth="1"/>
    <col min="7" max="8" width="17.57421875" style="1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69" t="s">
        <v>91</v>
      </c>
      <c r="B1" s="169"/>
      <c r="C1" s="169"/>
      <c r="D1" s="169"/>
      <c r="E1" s="169"/>
      <c r="F1" s="169"/>
      <c r="G1" s="169"/>
      <c r="H1" s="169"/>
      <c r="I1" s="169"/>
    </row>
    <row r="2" spans="1:9" s="2" customFormat="1" ht="13.5" thickBot="1">
      <c r="A2" s="8"/>
      <c r="I2" s="9" t="s">
        <v>9</v>
      </c>
    </row>
    <row r="3" spans="1:9" s="2" customFormat="1" ht="24.75" thickBot="1">
      <c r="A3" s="81" t="s">
        <v>10</v>
      </c>
      <c r="B3" s="184" t="s">
        <v>52</v>
      </c>
      <c r="C3" s="185"/>
      <c r="D3" s="185"/>
      <c r="E3" s="185"/>
      <c r="F3" s="185"/>
      <c r="G3" s="185"/>
      <c r="H3" s="185"/>
      <c r="I3" s="186"/>
    </row>
    <row r="4" spans="1:9" s="2" customFormat="1" ht="60.75" thickBot="1">
      <c r="A4" s="82" t="s">
        <v>11</v>
      </c>
      <c r="B4" s="78" t="s">
        <v>12</v>
      </c>
      <c r="C4" s="79" t="s">
        <v>13</v>
      </c>
      <c r="D4" s="79" t="s">
        <v>14</v>
      </c>
      <c r="E4" s="79" t="s">
        <v>15</v>
      </c>
      <c r="F4" s="79" t="s">
        <v>16</v>
      </c>
      <c r="G4" s="79" t="s">
        <v>17</v>
      </c>
      <c r="H4" s="118" t="s">
        <v>51</v>
      </c>
      <c r="I4" s="80" t="s">
        <v>18</v>
      </c>
    </row>
    <row r="5" spans="1:9" s="2" customFormat="1" ht="28.5" customHeight="1">
      <c r="A5" s="77" t="s">
        <v>70</v>
      </c>
      <c r="B5" s="133"/>
      <c r="C5" s="134">
        <v>7000</v>
      </c>
      <c r="D5" s="134"/>
      <c r="E5" s="134"/>
      <c r="F5" s="134"/>
      <c r="G5" s="134"/>
      <c r="H5" s="135"/>
      <c r="I5" s="136"/>
    </row>
    <row r="6" spans="1:9" s="2" customFormat="1" ht="28.5" customHeight="1">
      <c r="A6" s="77" t="s">
        <v>71</v>
      </c>
      <c r="B6" s="133"/>
      <c r="C6" s="71"/>
      <c r="D6" s="137">
        <v>423000</v>
      </c>
      <c r="E6" s="134"/>
      <c r="F6" s="134"/>
      <c r="G6" s="134"/>
      <c r="H6" s="135"/>
      <c r="I6" s="136"/>
    </row>
    <row r="7" spans="1:9" s="2" customFormat="1" ht="24" customHeight="1">
      <c r="A7" s="77" t="s">
        <v>72</v>
      </c>
      <c r="B7" s="133"/>
      <c r="C7" s="71"/>
      <c r="D7" s="137"/>
      <c r="E7" s="134"/>
      <c r="F7" s="134"/>
      <c r="G7" s="134">
        <v>10000</v>
      </c>
      <c r="H7" s="135"/>
      <c r="I7" s="136"/>
    </row>
    <row r="8" spans="1:9" s="2" customFormat="1" ht="19.5" customHeight="1">
      <c r="A8" s="77" t="s">
        <v>73</v>
      </c>
      <c r="B8" s="133"/>
      <c r="C8" s="71"/>
      <c r="D8" s="138">
        <v>45000</v>
      </c>
      <c r="E8" s="134"/>
      <c r="F8" s="134"/>
      <c r="G8" s="134"/>
      <c r="H8" s="135"/>
      <c r="I8" s="136"/>
    </row>
    <row r="9" spans="1:9" s="2" customFormat="1" ht="22.5" customHeight="1">
      <c r="A9" s="77" t="s">
        <v>74</v>
      </c>
      <c r="B9" s="133"/>
      <c r="C9" s="71">
        <v>5000</v>
      </c>
      <c r="D9" s="137"/>
      <c r="E9" s="134"/>
      <c r="F9" s="134"/>
      <c r="G9" s="134"/>
      <c r="H9" s="135"/>
      <c r="I9" s="136"/>
    </row>
    <row r="10" spans="1:9" s="2" customFormat="1" ht="22.5" customHeight="1">
      <c r="A10" s="77" t="s">
        <v>75</v>
      </c>
      <c r="B10" s="133"/>
      <c r="C10" s="71"/>
      <c r="D10" s="137"/>
      <c r="E10" s="134">
        <v>0</v>
      </c>
      <c r="F10" s="134"/>
      <c r="G10" s="134"/>
      <c r="H10" s="135"/>
      <c r="I10" s="136"/>
    </row>
    <row r="11" spans="1:9" s="2" customFormat="1" ht="22.5" customHeight="1">
      <c r="A11" s="77" t="s">
        <v>76</v>
      </c>
      <c r="B11" s="133"/>
      <c r="C11" s="71"/>
      <c r="D11" s="137"/>
      <c r="E11" s="134"/>
      <c r="F11" s="134">
        <v>10000</v>
      </c>
      <c r="G11" s="134"/>
      <c r="H11" s="135"/>
      <c r="I11" s="136"/>
    </row>
    <row r="12" spans="1:9" s="2" customFormat="1" ht="21" customHeight="1">
      <c r="A12" s="77" t="s">
        <v>77</v>
      </c>
      <c r="B12" s="139"/>
      <c r="C12" s="71"/>
      <c r="D12" s="71"/>
      <c r="E12" s="71"/>
      <c r="F12" s="71">
        <v>20000</v>
      </c>
      <c r="G12" s="71"/>
      <c r="H12" s="140"/>
      <c r="I12" s="141"/>
    </row>
    <row r="13" spans="1:9" s="2" customFormat="1" ht="28.5" customHeight="1">
      <c r="A13" s="77" t="s">
        <v>78</v>
      </c>
      <c r="B13" s="139">
        <v>4715000</v>
      </c>
      <c r="C13" s="71"/>
      <c r="D13" s="71"/>
      <c r="E13" s="71">
        <v>66285</v>
      </c>
      <c r="F13" s="71"/>
      <c r="G13" s="71"/>
      <c r="H13" s="140"/>
      <c r="I13" s="141"/>
    </row>
    <row r="14" spans="1:9" s="2" customFormat="1" ht="12.75">
      <c r="A14" s="77" t="s">
        <v>79</v>
      </c>
      <c r="B14" s="139"/>
      <c r="C14" s="71"/>
      <c r="D14" s="71"/>
      <c r="E14" s="71">
        <v>20000</v>
      </c>
      <c r="F14" s="71"/>
      <c r="G14" s="71"/>
      <c r="H14" s="140"/>
      <c r="I14" s="141"/>
    </row>
    <row r="15" spans="1:9" s="2" customFormat="1" ht="19.5">
      <c r="A15" s="161" t="s">
        <v>90</v>
      </c>
      <c r="B15" s="139"/>
      <c r="C15" s="71"/>
      <c r="D15" s="71"/>
      <c r="E15" s="71">
        <v>9000</v>
      </c>
      <c r="F15" s="71"/>
      <c r="G15" s="71"/>
      <c r="H15" s="140"/>
      <c r="I15" s="141"/>
    </row>
    <row r="16" spans="1:9" s="2" customFormat="1" ht="19.5">
      <c r="A16" s="77" t="s">
        <v>80</v>
      </c>
      <c r="B16" s="139">
        <v>267470</v>
      </c>
      <c r="C16" s="71"/>
      <c r="D16" s="71"/>
      <c r="E16" s="71">
        <v>496160</v>
      </c>
      <c r="F16" s="71"/>
      <c r="G16" s="71"/>
      <c r="H16" s="140">
        <v>125000</v>
      </c>
      <c r="I16" s="141"/>
    </row>
    <row r="17" spans="1:9" s="2" customFormat="1" ht="29.25">
      <c r="A17" s="77" t="s">
        <v>81</v>
      </c>
      <c r="B17" s="139"/>
      <c r="C17" s="71"/>
      <c r="D17" s="71"/>
      <c r="E17" s="71">
        <v>1500</v>
      </c>
      <c r="F17" s="71"/>
      <c r="G17" s="71"/>
      <c r="H17" s="140"/>
      <c r="I17" s="141"/>
    </row>
    <row r="18" spans="1:9" s="2" customFormat="1" ht="29.25">
      <c r="A18" s="77" t="s">
        <v>82</v>
      </c>
      <c r="B18" s="139"/>
      <c r="C18" s="71"/>
      <c r="D18" s="71"/>
      <c r="E18" s="71">
        <v>30000</v>
      </c>
      <c r="F18" s="71"/>
      <c r="G18" s="71"/>
      <c r="H18" s="140"/>
      <c r="I18" s="141"/>
    </row>
    <row r="19" spans="1:9" s="2" customFormat="1" ht="9" customHeight="1" thickBot="1">
      <c r="A19" s="70"/>
      <c r="B19" s="72"/>
      <c r="C19" s="73"/>
      <c r="D19" s="73"/>
      <c r="E19" s="73"/>
      <c r="F19" s="73"/>
      <c r="G19" s="73"/>
      <c r="H19" s="119"/>
      <c r="I19" s="74"/>
    </row>
    <row r="20" spans="1:9" s="2" customFormat="1" ht="24" customHeight="1" thickBot="1">
      <c r="A20" s="83" t="s">
        <v>19</v>
      </c>
      <c r="B20" s="75">
        <f aca="true" t="shared" si="0" ref="B20:I20">SUM(B5:B19)</f>
        <v>4982470</v>
      </c>
      <c r="C20" s="75">
        <f t="shared" si="0"/>
        <v>12000</v>
      </c>
      <c r="D20" s="75">
        <f t="shared" si="0"/>
        <v>468000</v>
      </c>
      <c r="E20" s="75">
        <f t="shared" si="0"/>
        <v>622945</v>
      </c>
      <c r="F20" s="75">
        <f t="shared" si="0"/>
        <v>30000</v>
      </c>
      <c r="G20" s="75">
        <f t="shared" si="0"/>
        <v>10000</v>
      </c>
      <c r="H20" s="75">
        <f t="shared" si="0"/>
        <v>125000</v>
      </c>
      <c r="I20" s="76">
        <f t="shared" si="0"/>
        <v>0</v>
      </c>
    </row>
    <row r="21" spans="1:9" s="2" customFormat="1" ht="22.5" customHeight="1" thickBot="1">
      <c r="A21" s="83" t="s">
        <v>53</v>
      </c>
      <c r="B21" s="187">
        <f>B20+C20+D20+E20+F20+G20+I20+H20</f>
        <v>6250415</v>
      </c>
      <c r="C21" s="188"/>
      <c r="D21" s="188"/>
      <c r="E21" s="188"/>
      <c r="F21" s="188"/>
      <c r="G21" s="188"/>
      <c r="H21" s="188"/>
      <c r="I21" s="189"/>
    </row>
    <row r="22" spans="4:5" ht="13.5" customHeight="1">
      <c r="D22" s="17"/>
      <c r="E22" s="18"/>
    </row>
    <row r="23" spans="2:5" ht="13.5" customHeight="1">
      <c r="B23" s="13"/>
      <c r="D23" s="17"/>
      <c r="E23" s="23"/>
    </row>
    <row r="24" spans="3:5" ht="13.5" customHeight="1">
      <c r="C24" s="13"/>
      <c r="D24" s="17"/>
      <c r="E24" s="24"/>
    </row>
    <row r="25" spans="3:5" ht="13.5" customHeight="1">
      <c r="C25" s="13"/>
      <c r="D25" s="19"/>
      <c r="E25" s="16"/>
    </row>
    <row r="26" spans="4:5" ht="13.5" customHeight="1">
      <c r="D26" s="11"/>
      <c r="E26" s="12"/>
    </row>
    <row r="27" spans="2:5" ht="13.5" customHeight="1">
      <c r="B27" s="13"/>
      <c r="D27" s="11"/>
      <c r="E27" s="14"/>
    </row>
    <row r="28" spans="3:5" ht="13.5" customHeight="1">
      <c r="C28" s="13"/>
      <c r="D28" s="11"/>
      <c r="E28" s="23"/>
    </row>
    <row r="29" spans="3:5" ht="13.5" customHeight="1">
      <c r="C29" s="13"/>
      <c r="D29" s="19"/>
      <c r="E29" s="16"/>
    </row>
    <row r="30" spans="4:5" ht="13.5" customHeight="1">
      <c r="D30" s="17"/>
      <c r="E30" s="12"/>
    </row>
    <row r="31" spans="3:5" ht="13.5" customHeight="1">
      <c r="C31" s="13"/>
      <c r="D31" s="17"/>
      <c r="E31" s="23"/>
    </row>
    <row r="32" spans="4:5" ht="22.5" customHeight="1">
      <c r="D32" s="19"/>
      <c r="E32" s="22"/>
    </row>
    <row r="33" spans="4:5" ht="13.5" customHeight="1">
      <c r="D33" s="11"/>
      <c r="E33" s="12"/>
    </row>
    <row r="34" spans="4:5" ht="13.5" customHeight="1">
      <c r="D34" s="19"/>
      <c r="E34" s="16"/>
    </row>
    <row r="35" spans="4:5" ht="13.5" customHeight="1">
      <c r="D35" s="11"/>
      <c r="E35" s="12"/>
    </row>
    <row r="36" spans="4:5" ht="13.5" customHeight="1">
      <c r="D36" s="11"/>
      <c r="E36" s="12"/>
    </row>
    <row r="37" spans="1:5" ht="13.5" customHeight="1">
      <c r="A37" s="13"/>
      <c r="D37" s="25"/>
      <c r="E37" s="23"/>
    </row>
    <row r="38" spans="2:5" ht="13.5" customHeight="1">
      <c r="B38" s="13"/>
      <c r="C38" s="13"/>
      <c r="D38" s="26"/>
      <c r="E38" s="23"/>
    </row>
    <row r="39" spans="2:5" ht="13.5" customHeight="1">
      <c r="B39" s="13"/>
      <c r="C39" s="13"/>
      <c r="D39" s="26"/>
      <c r="E39" s="14"/>
    </row>
    <row r="40" spans="2:5" ht="13.5" customHeight="1">
      <c r="B40" s="13"/>
      <c r="C40" s="13"/>
      <c r="D40" s="19"/>
      <c r="E40" s="20"/>
    </row>
    <row r="41" spans="4:5" ht="12.75">
      <c r="D41" s="11"/>
      <c r="E41" s="12"/>
    </row>
    <row r="42" spans="2:5" ht="12.75">
      <c r="B42" s="13"/>
      <c r="D42" s="11"/>
      <c r="E42" s="23"/>
    </row>
    <row r="43" spans="3:5" ht="12.75">
      <c r="C43" s="13"/>
      <c r="D43" s="11"/>
      <c r="E43" s="14"/>
    </row>
    <row r="44" spans="3:5" ht="12.75">
      <c r="C44" s="13"/>
      <c r="D44" s="19"/>
      <c r="E44" s="16"/>
    </row>
    <row r="45" spans="4:5" ht="12.75">
      <c r="D45" s="11"/>
      <c r="E45" s="12"/>
    </row>
    <row r="46" spans="4:5" ht="12.75">
      <c r="D46" s="11"/>
      <c r="E46" s="12"/>
    </row>
    <row r="47" spans="4:5" ht="12.75">
      <c r="D47" s="27"/>
      <c r="E47" s="28"/>
    </row>
    <row r="48" spans="4:5" ht="12.75">
      <c r="D48" s="11"/>
      <c r="E48" s="12"/>
    </row>
    <row r="49" spans="4:5" ht="12.75">
      <c r="D49" s="11"/>
      <c r="E49" s="12"/>
    </row>
    <row r="50" spans="4:5" ht="12.75">
      <c r="D50" s="11"/>
      <c r="E50" s="12"/>
    </row>
    <row r="51" spans="4:5" ht="12.75">
      <c r="D51" s="19"/>
      <c r="E51" s="16"/>
    </row>
    <row r="52" spans="4:5" ht="12.75">
      <c r="D52" s="11"/>
      <c r="E52" s="12"/>
    </row>
    <row r="53" spans="4:5" ht="12.75">
      <c r="D53" s="19"/>
      <c r="E53" s="16"/>
    </row>
    <row r="54" spans="4:5" ht="12.75">
      <c r="D54" s="11"/>
      <c r="E54" s="12"/>
    </row>
    <row r="55" spans="4:5" ht="12.75">
      <c r="D55" s="11"/>
      <c r="E55" s="12"/>
    </row>
    <row r="56" spans="4:5" ht="12.75">
      <c r="D56" s="11"/>
      <c r="E56" s="12"/>
    </row>
    <row r="57" spans="4:5" ht="12.75">
      <c r="D57" s="11"/>
      <c r="E57" s="12"/>
    </row>
    <row r="58" spans="1:5" ht="28.5" customHeight="1">
      <c r="A58" s="29"/>
      <c r="B58" s="29"/>
      <c r="C58" s="29"/>
      <c r="D58" s="30"/>
      <c r="E58" s="31"/>
    </row>
    <row r="59" spans="3:5" ht="12.75">
      <c r="C59" s="13"/>
      <c r="D59" s="11"/>
      <c r="E59" s="14"/>
    </row>
    <row r="60" spans="4:5" ht="12.75">
      <c r="D60" s="32"/>
      <c r="E60" s="33"/>
    </row>
    <row r="61" spans="4:5" ht="12.75">
      <c r="D61" s="11"/>
      <c r="E61" s="12"/>
    </row>
    <row r="62" spans="4:5" ht="12.75">
      <c r="D62" s="27"/>
      <c r="E62" s="28"/>
    </row>
    <row r="63" spans="4:5" ht="12.75">
      <c r="D63" s="27"/>
      <c r="E63" s="28"/>
    </row>
    <row r="64" spans="4:5" ht="12.75">
      <c r="D64" s="11"/>
      <c r="E64" s="12"/>
    </row>
    <row r="65" spans="4:5" ht="12.75">
      <c r="D65" s="19"/>
      <c r="E65" s="16"/>
    </row>
    <row r="66" spans="4:5" ht="12.75">
      <c r="D66" s="11"/>
      <c r="E66" s="12"/>
    </row>
    <row r="67" spans="4:5" ht="12.75">
      <c r="D67" s="11"/>
      <c r="E67" s="12"/>
    </row>
    <row r="68" spans="4:5" ht="12.75">
      <c r="D68" s="19"/>
      <c r="E68" s="16"/>
    </row>
    <row r="69" spans="4:5" ht="12.75">
      <c r="D69" s="11"/>
      <c r="E69" s="12"/>
    </row>
    <row r="70" spans="4:5" ht="12.75">
      <c r="D70" s="27"/>
      <c r="E70" s="28"/>
    </row>
    <row r="71" spans="4:5" ht="12.75">
      <c r="D71" s="19"/>
      <c r="E71" s="33"/>
    </row>
    <row r="72" spans="4:5" ht="12.75">
      <c r="D72" s="17"/>
      <c r="E72" s="28"/>
    </row>
    <row r="73" spans="4:5" ht="12.75">
      <c r="D73" s="19"/>
      <c r="E73" s="16"/>
    </row>
    <row r="74" spans="4:5" ht="12.75">
      <c r="D74" s="11"/>
      <c r="E74" s="12"/>
    </row>
    <row r="75" spans="3:5" ht="12.75">
      <c r="C75" s="13"/>
      <c r="D75" s="11"/>
      <c r="E75" s="14"/>
    </row>
    <row r="76" spans="4:5" ht="12.75">
      <c r="D76" s="17"/>
      <c r="E76" s="16"/>
    </row>
    <row r="77" spans="4:5" ht="12.75">
      <c r="D77" s="17"/>
      <c r="E77" s="28"/>
    </row>
    <row r="78" spans="3:5" ht="12.75">
      <c r="C78" s="13"/>
      <c r="D78" s="17"/>
      <c r="E78" s="34"/>
    </row>
    <row r="79" spans="3:5" ht="12.75">
      <c r="C79" s="13"/>
      <c r="D79" s="19"/>
      <c r="E79" s="20"/>
    </row>
    <row r="80" spans="4:5" ht="12.75">
      <c r="D80" s="11"/>
      <c r="E80" s="12"/>
    </row>
    <row r="81" spans="4:5" ht="12.75">
      <c r="D81" s="32"/>
      <c r="E81" s="35"/>
    </row>
    <row r="82" spans="4:5" ht="11.25" customHeight="1">
      <c r="D82" s="27"/>
      <c r="E82" s="28"/>
    </row>
    <row r="83" spans="2:5" ht="24" customHeight="1">
      <c r="B83" s="13"/>
      <c r="D83" s="27"/>
      <c r="E83" s="36"/>
    </row>
    <row r="84" spans="3:5" ht="15" customHeight="1">
      <c r="C84" s="13"/>
      <c r="D84" s="27"/>
      <c r="E84" s="36"/>
    </row>
    <row r="85" spans="4:5" ht="11.25" customHeight="1">
      <c r="D85" s="32"/>
      <c r="E85" s="33"/>
    </row>
    <row r="86" spans="4:5" ht="12.75">
      <c r="D86" s="27"/>
      <c r="E86" s="28"/>
    </row>
    <row r="87" spans="2:5" ht="13.5" customHeight="1">
      <c r="B87" s="13"/>
      <c r="D87" s="27"/>
      <c r="E87" s="37"/>
    </row>
    <row r="88" spans="3:5" ht="12.75" customHeight="1">
      <c r="C88" s="13"/>
      <c r="D88" s="27"/>
      <c r="E88" s="14"/>
    </row>
    <row r="89" spans="3:5" ht="12.75" customHeight="1">
      <c r="C89" s="13"/>
      <c r="D89" s="19"/>
      <c r="E89" s="20"/>
    </row>
    <row r="90" spans="4:5" ht="12.75">
      <c r="D90" s="11"/>
      <c r="E90" s="12"/>
    </row>
    <row r="91" spans="3:5" ht="12.75">
      <c r="C91" s="13"/>
      <c r="D91" s="11"/>
      <c r="E91" s="34"/>
    </row>
    <row r="92" spans="4:5" ht="12.75">
      <c r="D92" s="32"/>
      <c r="E92" s="33"/>
    </row>
    <row r="93" spans="4:5" ht="12.75">
      <c r="D93" s="27"/>
      <c r="E93" s="28"/>
    </row>
    <row r="94" spans="4:5" ht="12.75">
      <c r="D94" s="11"/>
      <c r="E94" s="12"/>
    </row>
    <row r="95" spans="1:5" ht="19.5" customHeight="1">
      <c r="A95" s="38"/>
      <c r="B95" s="6"/>
      <c r="C95" s="6"/>
      <c r="D95" s="6"/>
      <c r="E95" s="23"/>
    </row>
    <row r="96" spans="1:5" ht="15" customHeight="1">
      <c r="A96" s="13"/>
      <c r="D96" s="25"/>
      <c r="E96" s="23"/>
    </row>
    <row r="97" spans="1:5" ht="12.75">
      <c r="A97" s="13"/>
      <c r="B97" s="13"/>
      <c r="D97" s="25"/>
      <c r="E97" s="14"/>
    </row>
    <row r="98" spans="3:5" ht="12.75">
      <c r="C98" s="13"/>
      <c r="D98" s="11"/>
      <c r="E98" s="23"/>
    </row>
    <row r="99" spans="4:5" ht="12.75">
      <c r="D99" s="15"/>
      <c r="E99" s="16"/>
    </row>
    <row r="100" spans="2:5" ht="12.75">
      <c r="B100" s="13"/>
      <c r="D100" s="11"/>
      <c r="E100" s="14"/>
    </row>
    <row r="101" spans="3:5" ht="12.75">
      <c r="C101" s="13"/>
      <c r="D101" s="11"/>
      <c r="E101" s="14"/>
    </row>
    <row r="102" spans="4:5" ht="12.75">
      <c r="D102" s="19"/>
      <c r="E102" s="20"/>
    </row>
    <row r="103" spans="3:5" ht="22.5" customHeight="1">
      <c r="C103" s="13"/>
      <c r="D103" s="11"/>
      <c r="E103" s="21"/>
    </row>
    <row r="104" spans="4:5" ht="12.75">
      <c r="D104" s="11"/>
      <c r="E104" s="20"/>
    </row>
    <row r="105" spans="2:5" ht="12.75">
      <c r="B105" s="13"/>
      <c r="D105" s="17"/>
      <c r="E105" s="23"/>
    </row>
    <row r="106" spans="3:5" ht="12.75">
      <c r="C106" s="13"/>
      <c r="D106" s="17"/>
      <c r="E106" s="24"/>
    </row>
    <row r="107" spans="4:5" ht="12.75">
      <c r="D107" s="19"/>
      <c r="E107" s="16"/>
    </row>
    <row r="108" spans="1:5" ht="13.5" customHeight="1">
      <c r="A108" s="13"/>
      <c r="D108" s="25"/>
      <c r="E108" s="23"/>
    </row>
    <row r="109" spans="2:5" ht="13.5" customHeight="1">
      <c r="B109" s="13"/>
      <c r="D109" s="11"/>
      <c r="E109" s="23"/>
    </row>
    <row r="110" spans="3:5" ht="13.5" customHeight="1">
      <c r="C110" s="13"/>
      <c r="D110" s="11"/>
      <c r="E110" s="14"/>
    </row>
    <row r="111" spans="3:5" ht="12.75">
      <c r="C111" s="13"/>
      <c r="D111" s="19"/>
      <c r="E111" s="16"/>
    </row>
    <row r="112" spans="3:5" ht="12.75">
      <c r="C112" s="13"/>
      <c r="D112" s="11"/>
      <c r="E112" s="14"/>
    </row>
    <row r="113" spans="4:5" ht="12.75">
      <c r="D113" s="32"/>
      <c r="E113" s="33"/>
    </row>
    <row r="114" spans="3:5" ht="12.75">
      <c r="C114" s="13"/>
      <c r="D114" s="17"/>
      <c r="E114" s="34"/>
    </row>
    <row r="115" spans="3:5" ht="12.75">
      <c r="C115" s="13"/>
      <c r="D115" s="19"/>
      <c r="E115" s="20"/>
    </row>
    <row r="116" spans="4:5" ht="12.75">
      <c r="D116" s="32"/>
      <c r="E116" s="39"/>
    </row>
    <row r="117" spans="2:5" ht="12.75">
      <c r="B117" s="13"/>
      <c r="D117" s="27"/>
      <c r="E117" s="37"/>
    </row>
    <row r="118" spans="3:5" ht="12.75">
      <c r="C118" s="13"/>
      <c r="D118" s="27"/>
      <c r="E118" s="14"/>
    </row>
    <row r="119" spans="3:5" ht="12.75">
      <c r="C119" s="13"/>
      <c r="D119" s="19"/>
      <c r="E119" s="20"/>
    </row>
    <row r="120" spans="3:5" ht="12.75">
      <c r="C120" s="13"/>
      <c r="D120" s="19"/>
      <c r="E120" s="20"/>
    </row>
    <row r="121" spans="4:5" ht="12.75">
      <c r="D121" s="11"/>
      <c r="E121" s="12"/>
    </row>
    <row r="122" spans="1:5" s="40" customFormat="1" ht="18" customHeight="1">
      <c r="A122" s="182"/>
      <c r="B122" s="183"/>
      <c r="C122" s="183"/>
      <c r="D122" s="183"/>
      <c r="E122" s="183"/>
    </row>
    <row r="123" spans="1:5" ht="28.5" customHeight="1">
      <c r="A123" s="29"/>
      <c r="B123" s="29"/>
      <c r="C123" s="29"/>
      <c r="D123" s="30"/>
      <c r="E123" s="31"/>
    </row>
    <row r="125" spans="1:5" ht="15.75">
      <c r="A125" s="42"/>
      <c r="B125" s="13"/>
      <c r="C125" s="13"/>
      <c r="D125" s="43"/>
      <c r="E125" s="5"/>
    </row>
    <row r="126" spans="1:5" ht="12.75">
      <c r="A126" s="13"/>
      <c r="B126" s="13"/>
      <c r="C126" s="13"/>
      <c r="D126" s="43"/>
      <c r="E126" s="5"/>
    </row>
    <row r="127" spans="1:5" ht="17.25" customHeight="1">
      <c r="A127" s="13"/>
      <c r="B127" s="13"/>
      <c r="C127" s="13"/>
      <c r="D127" s="43"/>
      <c r="E127" s="5"/>
    </row>
    <row r="128" spans="1:5" ht="13.5" customHeight="1">
      <c r="A128" s="13"/>
      <c r="B128" s="13"/>
      <c r="C128" s="13"/>
      <c r="D128" s="43"/>
      <c r="E128" s="5"/>
    </row>
    <row r="129" spans="1:5" ht="12.75">
      <c r="A129" s="13"/>
      <c r="B129" s="13"/>
      <c r="C129" s="13"/>
      <c r="D129" s="43"/>
      <c r="E129" s="5"/>
    </row>
    <row r="130" spans="1:3" ht="12.75">
      <c r="A130" s="13"/>
      <c r="B130" s="13"/>
      <c r="C130" s="13"/>
    </row>
    <row r="131" spans="1:5" ht="12.75">
      <c r="A131" s="13"/>
      <c r="B131" s="13"/>
      <c r="C131" s="13"/>
      <c r="D131" s="43"/>
      <c r="E131" s="5"/>
    </row>
    <row r="132" spans="1:5" ht="12.75">
      <c r="A132" s="13"/>
      <c r="B132" s="13"/>
      <c r="C132" s="13"/>
      <c r="D132" s="43"/>
      <c r="E132" s="44"/>
    </row>
    <row r="133" spans="1:5" ht="12.75">
      <c r="A133" s="13"/>
      <c r="B133" s="13"/>
      <c r="C133" s="13"/>
      <c r="D133" s="43"/>
      <c r="E133" s="5"/>
    </row>
    <row r="134" spans="1:5" ht="22.5" customHeight="1">
      <c r="A134" s="13"/>
      <c r="B134" s="13"/>
      <c r="C134" s="13"/>
      <c r="D134" s="43"/>
      <c r="E134" s="21"/>
    </row>
    <row r="135" spans="4:5" ht="22.5" customHeight="1">
      <c r="D135" s="19"/>
      <c r="E135" s="22"/>
    </row>
  </sheetData>
  <sheetProtection/>
  <mergeCells count="4">
    <mergeCell ref="A122:E122"/>
    <mergeCell ref="B3:I3"/>
    <mergeCell ref="A1:I1"/>
    <mergeCell ref="B21:I2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2" manualBreakCount="2">
    <brk id="56" max="9" man="1"/>
    <brk id="12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62"/>
  <sheetViews>
    <sheetView tabSelected="1" view="pageBreakPreview" zoomScaleSheetLayoutView="100" zoomScalePageLayoutView="0" workbookViewId="0" topLeftCell="A79">
      <selection activeCell="V97" sqref="V97"/>
    </sheetView>
  </sheetViews>
  <sheetFormatPr defaultColWidth="11.421875" defaultRowHeight="12.75"/>
  <cols>
    <col min="1" max="1" width="8.28125" style="65" customWidth="1"/>
    <col min="2" max="2" width="28.28125" style="66" customWidth="1"/>
    <col min="3" max="3" width="9.140625" style="3" customWidth="1"/>
    <col min="4" max="4" width="8.00390625" style="3" customWidth="1"/>
    <col min="5" max="5" width="7.14062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2" width="7.7109375" style="3" customWidth="1"/>
    <col min="13" max="13" width="7.28125" style="3" customWidth="1"/>
    <col min="14" max="14" width="11.140625" style="3" customWidth="1"/>
    <col min="15" max="15" width="7.28125" style="3" customWidth="1"/>
    <col min="16" max="16" width="9.7109375" style="3" customWidth="1"/>
    <col min="17" max="17" width="10.00390625" style="3" customWidth="1"/>
    <col min="18" max="18" width="10.7109375" style="3" customWidth="1"/>
    <col min="19" max="19" width="11.421875" style="1" customWidth="1"/>
    <col min="20" max="20" width="14.421875" style="1" bestFit="1" customWidth="1"/>
    <col min="21" max="16384" width="11.421875" style="1" customWidth="1"/>
  </cols>
  <sheetData>
    <row r="2" spans="1:18" s="5" customFormat="1" ht="18">
      <c r="A2" s="190" t="s">
        <v>89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ht="78.75">
      <c r="A3" s="4" t="s">
        <v>20</v>
      </c>
      <c r="B3" s="67" t="s">
        <v>21</v>
      </c>
      <c r="C3" s="67" t="s">
        <v>59</v>
      </c>
      <c r="D3" s="67" t="s">
        <v>48</v>
      </c>
      <c r="E3" s="67" t="s">
        <v>49</v>
      </c>
      <c r="F3" s="67" t="s">
        <v>13</v>
      </c>
      <c r="G3" s="67" t="s">
        <v>56</v>
      </c>
      <c r="H3" s="67" t="s">
        <v>57</v>
      </c>
      <c r="I3" s="67" t="s">
        <v>43</v>
      </c>
      <c r="J3" s="67" t="s">
        <v>44</v>
      </c>
      <c r="K3" s="67" t="s">
        <v>45</v>
      </c>
      <c r="L3" s="67" t="s">
        <v>46</v>
      </c>
      <c r="M3" s="67" t="s">
        <v>22</v>
      </c>
      <c r="N3" s="67" t="s">
        <v>17</v>
      </c>
      <c r="O3" s="67" t="s">
        <v>50</v>
      </c>
      <c r="P3" s="67" t="s">
        <v>51</v>
      </c>
      <c r="Q3" s="67" t="s">
        <v>84</v>
      </c>
      <c r="R3" s="159" t="s">
        <v>87</v>
      </c>
    </row>
    <row r="4" spans="1:18" s="5" customFormat="1" ht="12.75">
      <c r="A4" s="87"/>
      <c r="B4" s="88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13.5" thickBot="1">
      <c r="A5" s="95"/>
      <c r="B5" s="117" t="s">
        <v>38</v>
      </c>
      <c r="C5" s="96">
        <f>SUM(D4:R5)</f>
        <v>6272584.5</v>
      </c>
      <c r="D5" s="96">
        <v>212160</v>
      </c>
      <c r="E5" s="96">
        <v>284000</v>
      </c>
      <c r="F5" s="96">
        <v>12000</v>
      </c>
      <c r="G5" s="96">
        <v>45000</v>
      </c>
      <c r="H5" s="96">
        <v>423000</v>
      </c>
      <c r="I5" s="96">
        <v>75285</v>
      </c>
      <c r="J5" s="96">
        <v>20000</v>
      </c>
      <c r="K5" s="96">
        <v>30000</v>
      </c>
      <c r="L5" s="96">
        <v>1500</v>
      </c>
      <c r="M5" s="96">
        <v>30000</v>
      </c>
      <c r="N5" s="96">
        <v>10000</v>
      </c>
      <c r="O5" s="96">
        <v>267470</v>
      </c>
      <c r="P5" s="96">
        <v>125000</v>
      </c>
      <c r="Q5" s="96">
        <v>4714999.5</v>
      </c>
      <c r="R5" s="96">
        <v>22170</v>
      </c>
    </row>
    <row r="6" spans="1:18" s="5" customFormat="1" ht="13.5" thickTop="1">
      <c r="A6" s="92"/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s="5" customFormat="1" ht="13.5" thickBot="1">
      <c r="A7" s="97"/>
      <c r="B7" s="98" t="s">
        <v>37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20" s="5" customFormat="1" ht="80.25" thickBot="1" thickTop="1">
      <c r="A8" s="102" t="s">
        <v>36</v>
      </c>
      <c r="B8" s="103" t="s">
        <v>39</v>
      </c>
      <c r="C8" s="67" t="s">
        <v>59</v>
      </c>
      <c r="D8" s="67" t="s">
        <v>48</v>
      </c>
      <c r="E8" s="67" t="s">
        <v>49</v>
      </c>
      <c r="F8" s="67" t="s">
        <v>13</v>
      </c>
      <c r="G8" s="67" t="s">
        <v>55</v>
      </c>
      <c r="H8" s="67" t="s">
        <v>14</v>
      </c>
      <c r="I8" s="67" t="s">
        <v>43</v>
      </c>
      <c r="J8" s="67" t="s">
        <v>44</v>
      </c>
      <c r="K8" s="67" t="s">
        <v>45</v>
      </c>
      <c r="L8" s="67" t="s">
        <v>46</v>
      </c>
      <c r="M8" s="67" t="s">
        <v>22</v>
      </c>
      <c r="N8" s="67" t="s">
        <v>17</v>
      </c>
      <c r="O8" s="67" t="s">
        <v>50</v>
      </c>
      <c r="P8" s="67" t="s">
        <v>51</v>
      </c>
      <c r="Q8" s="67" t="s">
        <v>84</v>
      </c>
      <c r="R8" s="159" t="s">
        <v>87</v>
      </c>
      <c r="T8" s="37"/>
    </row>
    <row r="9" spans="1:18" s="5" customFormat="1" ht="13.5" thickTop="1">
      <c r="A9" s="92">
        <v>3</v>
      </c>
      <c r="B9" s="100" t="s">
        <v>23</v>
      </c>
      <c r="C9" s="101">
        <v>496160</v>
      </c>
      <c r="D9" s="101">
        <v>212160</v>
      </c>
      <c r="E9" s="101">
        <v>284000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25000</v>
      </c>
      <c r="Q9" s="101">
        <v>0</v>
      </c>
      <c r="R9" s="101">
        <v>0</v>
      </c>
    </row>
    <row r="10" spans="1:18" ht="12.75">
      <c r="A10" s="87">
        <v>31</v>
      </c>
      <c r="B10" s="89" t="s">
        <v>24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/>
      <c r="Q10" s="85"/>
      <c r="R10" s="85">
        <v>0</v>
      </c>
    </row>
    <row r="11" spans="1:18" ht="12.75">
      <c r="A11" s="87">
        <v>311</v>
      </c>
      <c r="B11" s="89" t="s">
        <v>25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/>
      <c r="Q11" s="85"/>
      <c r="R11" s="85">
        <v>0</v>
      </c>
    </row>
    <row r="12" spans="1:18" ht="12.75">
      <c r="A12" s="87">
        <v>312</v>
      </c>
      <c r="B12" s="89" t="s">
        <v>26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/>
      <c r="Q12" s="85"/>
      <c r="R12" s="85">
        <v>0</v>
      </c>
    </row>
    <row r="13" spans="1:18" s="5" customFormat="1" ht="12.75">
      <c r="A13" s="87">
        <v>313</v>
      </c>
      <c r="B13" s="89" t="s">
        <v>27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/>
      <c r="Q13" s="85"/>
      <c r="R13" s="85">
        <v>0</v>
      </c>
    </row>
    <row r="14" spans="1:18" s="5" customFormat="1" ht="12.75">
      <c r="A14" s="87">
        <v>32</v>
      </c>
      <c r="B14" s="89" t="s">
        <v>28</v>
      </c>
      <c r="C14" s="85">
        <f>+C15+C16+C17+C18</f>
        <v>496160</v>
      </c>
      <c r="D14" s="85">
        <f>+D15+D16+D17+D18</f>
        <v>212160</v>
      </c>
      <c r="E14" s="85">
        <f>+E15+E16+E17+E18</f>
        <v>284000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25000</v>
      </c>
      <c r="Q14" s="85">
        <v>0</v>
      </c>
      <c r="R14" s="85">
        <v>0</v>
      </c>
    </row>
    <row r="15" spans="1:18" s="5" customFormat="1" ht="12.75">
      <c r="A15" s="87">
        <v>321</v>
      </c>
      <c r="B15" s="89" t="s">
        <v>61</v>
      </c>
      <c r="C15" s="85">
        <v>26000</v>
      </c>
      <c r="D15" s="85">
        <v>26000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/>
      <c r="Q15" s="85"/>
      <c r="R15" s="85">
        <v>0</v>
      </c>
    </row>
    <row r="16" spans="1:18" s="5" customFormat="1" ht="12.75">
      <c r="A16" s="144">
        <v>322</v>
      </c>
      <c r="B16" s="145" t="s">
        <v>62</v>
      </c>
      <c r="C16" s="85">
        <v>259160</v>
      </c>
      <c r="D16" s="85">
        <v>69160</v>
      </c>
      <c r="E16" s="85">
        <f>215000-25000</f>
        <v>190000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/>
      <c r="Q16" s="85"/>
      <c r="R16" s="85">
        <v>0</v>
      </c>
    </row>
    <row r="17" spans="1:18" s="5" customFormat="1" ht="12.75">
      <c r="A17" s="144">
        <v>323</v>
      </c>
      <c r="B17" s="145" t="s">
        <v>63</v>
      </c>
      <c r="C17" s="85">
        <v>187000</v>
      </c>
      <c r="D17" s="85">
        <v>93000</v>
      </c>
      <c r="E17" s="85">
        <f>99000-5000</f>
        <v>94000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f>375000-350000</f>
        <v>25000</v>
      </c>
      <c r="Q17" s="85"/>
      <c r="R17" s="85">
        <v>0</v>
      </c>
    </row>
    <row r="18" spans="1:18" s="5" customFormat="1" ht="12.75">
      <c r="A18" s="144">
        <v>329</v>
      </c>
      <c r="B18" s="145" t="s">
        <v>64</v>
      </c>
      <c r="C18" s="85">
        <v>24000</v>
      </c>
      <c r="D18" s="85">
        <v>24000</v>
      </c>
      <c r="E18" s="86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/>
      <c r="Q18" s="85"/>
      <c r="R18" s="85">
        <v>0</v>
      </c>
    </row>
    <row r="19" spans="1:18" s="5" customFormat="1" ht="12.75">
      <c r="A19" s="87">
        <v>34</v>
      </c>
      <c r="B19" s="89" t="s">
        <v>29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/>
      <c r="Q19" s="85"/>
      <c r="R19" s="85">
        <v>0</v>
      </c>
    </row>
    <row r="20" spans="1:18" s="5" customFormat="1" ht="12.75">
      <c r="A20" s="87">
        <v>343</v>
      </c>
      <c r="B20" s="89" t="s">
        <v>30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/>
      <c r="Q20" s="85"/>
      <c r="R20" s="85">
        <v>0</v>
      </c>
    </row>
    <row r="21" spans="1:19" s="5" customFormat="1" ht="22.5">
      <c r="A21" s="87">
        <v>4</v>
      </c>
      <c r="B21" s="89" t="s">
        <v>31</v>
      </c>
      <c r="C21" s="85">
        <v>0</v>
      </c>
      <c r="D21" s="85">
        <v>0</v>
      </c>
      <c r="E21" s="85"/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100000</v>
      </c>
      <c r="Q21" s="85">
        <v>0</v>
      </c>
      <c r="R21" s="85">
        <v>0</v>
      </c>
      <c r="S21" s="37"/>
    </row>
    <row r="22" spans="1:19" s="5" customFormat="1" ht="22.5">
      <c r="A22" s="97">
        <v>42</v>
      </c>
      <c r="B22" s="98" t="s">
        <v>32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80000</v>
      </c>
      <c r="Q22" s="99">
        <v>0</v>
      </c>
      <c r="R22" s="99">
        <v>0</v>
      </c>
      <c r="S22" s="37"/>
    </row>
    <row r="23" spans="1:19" s="5" customFormat="1" ht="12.75">
      <c r="A23" s="155">
        <v>421</v>
      </c>
      <c r="B23" s="114" t="s">
        <v>66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15">
        <f>6080000-6000000</f>
        <v>80000</v>
      </c>
      <c r="Q23" s="154">
        <v>0</v>
      </c>
      <c r="R23" s="154">
        <v>0</v>
      </c>
      <c r="S23" s="37"/>
    </row>
    <row r="24" spans="1:19" s="5" customFormat="1" ht="12.75">
      <c r="A24" s="92">
        <v>422</v>
      </c>
      <c r="B24" s="100" t="s">
        <v>65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37"/>
    </row>
    <row r="25" spans="1:19" s="5" customFormat="1" ht="12.75">
      <c r="A25" s="107">
        <v>45</v>
      </c>
      <c r="B25" s="114" t="s">
        <v>86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20000</v>
      </c>
      <c r="Q25" s="115"/>
      <c r="R25" s="115"/>
      <c r="S25" s="37"/>
    </row>
    <row r="26" spans="1:19" s="5" customFormat="1" ht="13.5" thickBot="1">
      <c r="A26" s="107">
        <v>454</v>
      </c>
      <c r="B26" s="114" t="s">
        <v>85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>
        <v>20000</v>
      </c>
      <c r="Q26" s="115"/>
      <c r="R26" s="115"/>
      <c r="S26" s="37"/>
    </row>
    <row r="27" spans="1:18" ht="14.25" thickBot="1" thickTop="1">
      <c r="A27" s="105"/>
      <c r="B27" s="106" t="s">
        <v>41</v>
      </c>
      <c r="C27" s="104">
        <v>621160</v>
      </c>
      <c r="D27" s="104">
        <v>212160</v>
      </c>
      <c r="E27" s="104">
        <v>284000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125000</v>
      </c>
      <c r="Q27" s="104">
        <v>0</v>
      </c>
      <c r="R27" s="104">
        <v>0</v>
      </c>
    </row>
    <row r="28" spans="1:18" s="5" customFormat="1" ht="14.25" thickBot="1" thickTop="1">
      <c r="A28" s="107"/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s="5" customFormat="1" ht="80.25" thickBot="1" thickTop="1">
      <c r="A29" s="102" t="s">
        <v>36</v>
      </c>
      <c r="B29" s="103" t="s">
        <v>40</v>
      </c>
      <c r="C29" s="67" t="s">
        <v>59</v>
      </c>
      <c r="D29" s="67" t="s">
        <v>48</v>
      </c>
      <c r="E29" s="67" t="s">
        <v>49</v>
      </c>
      <c r="F29" s="67" t="s">
        <v>13</v>
      </c>
      <c r="G29" s="67" t="s">
        <v>56</v>
      </c>
      <c r="H29" s="67" t="s">
        <v>57</v>
      </c>
      <c r="I29" s="67" t="s">
        <v>43</v>
      </c>
      <c r="J29" s="67" t="s">
        <v>44</v>
      </c>
      <c r="K29" s="67" t="s">
        <v>45</v>
      </c>
      <c r="L29" s="67" t="s">
        <v>46</v>
      </c>
      <c r="M29" s="67" t="s">
        <v>22</v>
      </c>
      <c r="N29" s="67" t="s">
        <v>17</v>
      </c>
      <c r="O29" s="67" t="s">
        <v>50</v>
      </c>
      <c r="P29" s="67" t="s">
        <v>51</v>
      </c>
      <c r="Q29" s="67" t="s">
        <v>84</v>
      </c>
      <c r="R29" s="159" t="s">
        <v>87</v>
      </c>
    </row>
    <row r="30" spans="1:20" s="5" customFormat="1" ht="13.5" thickTop="1">
      <c r="A30" s="92">
        <v>3</v>
      </c>
      <c r="B30" s="100" t="s">
        <v>23</v>
      </c>
      <c r="C30" s="101">
        <v>356000</v>
      </c>
      <c r="D30" s="101">
        <v>0</v>
      </c>
      <c r="E30" s="101">
        <v>0</v>
      </c>
      <c r="F30" s="101">
        <v>0</v>
      </c>
      <c r="G30" s="101">
        <v>0</v>
      </c>
      <c r="H30" s="101">
        <v>168000</v>
      </c>
      <c r="I30" s="101">
        <v>0</v>
      </c>
      <c r="J30" s="101">
        <v>0</v>
      </c>
      <c r="K30" s="101">
        <v>20000</v>
      </c>
      <c r="L30" s="101">
        <v>0</v>
      </c>
      <c r="M30" s="101">
        <v>0</v>
      </c>
      <c r="N30" s="101">
        <v>0</v>
      </c>
      <c r="O30" s="101">
        <v>168000</v>
      </c>
      <c r="P30" s="101"/>
      <c r="Q30" s="101"/>
      <c r="R30" s="101">
        <v>0</v>
      </c>
      <c r="T30" s="37"/>
    </row>
    <row r="31" spans="1:18" ht="12.75">
      <c r="A31" s="87">
        <v>31</v>
      </c>
      <c r="B31" s="89" t="s">
        <v>24</v>
      </c>
      <c r="C31" s="85">
        <v>224550</v>
      </c>
      <c r="D31" s="85">
        <v>0</v>
      </c>
      <c r="E31" s="85">
        <v>0</v>
      </c>
      <c r="F31" s="85">
        <v>0</v>
      </c>
      <c r="G31" s="85">
        <v>0</v>
      </c>
      <c r="H31" s="85">
        <v>40800</v>
      </c>
      <c r="I31" s="85">
        <v>0</v>
      </c>
      <c r="J31" s="85">
        <v>0</v>
      </c>
      <c r="K31" s="85">
        <v>19750</v>
      </c>
      <c r="L31" s="85">
        <v>0</v>
      </c>
      <c r="M31" s="85">
        <v>0</v>
      </c>
      <c r="N31" s="85">
        <v>0</v>
      </c>
      <c r="O31" s="85">
        <v>164000</v>
      </c>
      <c r="P31" s="85"/>
      <c r="Q31" s="85"/>
      <c r="R31" s="85">
        <v>0</v>
      </c>
    </row>
    <row r="32" spans="1:18" ht="12.75">
      <c r="A32" s="87">
        <v>311</v>
      </c>
      <c r="B32" s="89" t="s">
        <v>25</v>
      </c>
      <c r="C32" s="85">
        <v>175940</v>
      </c>
      <c r="D32" s="146">
        <v>0</v>
      </c>
      <c r="E32" s="146">
        <v>0</v>
      </c>
      <c r="F32" s="146">
        <v>0</v>
      </c>
      <c r="G32" s="146">
        <v>0</v>
      </c>
      <c r="H32" s="146">
        <v>29440</v>
      </c>
      <c r="I32" s="146">
        <v>0</v>
      </c>
      <c r="J32" s="146">
        <v>0</v>
      </c>
      <c r="K32" s="146">
        <v>16900</v>
      </c>
      <c r="L32" s="146">
        <v>0</v>
      </c>
      <c r="M32" s="146">
        <v>0</v>
      </c>
      <c r="N32" s="146">
        <v>0</v>
      </c>
      <c r="O32" s="146">
        <v>129600</v>
      </c>
      <c r="P32" s="146"/>
      <c r="Q32" s="146"/>
      <c r="R32" s="85">
        <v>0</v>
      </c>
    </row>
    <row r="33" spans="1:18" ht="12.75">
      <c r="A33" s="87">
        <v>312</v>
      </c>
      <c r="B33" s="89" t="s">
        <v>26</v>
      </c>
      <c r="C33" s="85">
        <v>17660</v>
      </c>
      <c r="D33" s="146">
        <v>0</v>
      </c>
      <c r="E33" s="146">
        <v>0</v>
      </c>
      <c r="F33" s="146">
        <v>0</v>
      </c>
      <c r="G33" s="146">
        <v>0</v>
      </c>
      <c r="H33" s="146">
        <v>4410</v>
      </c>
      <c r="I33" s="146">
        <v>0</v>
      </c>
      <c r="J33" s="146">
        <v>0</v>
      </c>
      <c r="K33" s="146">
        <v>1250</v>
      </c>
      <c r="L33" s="146">
        <v>0</v>
      </c>
      <c r="M33" s="146">
        <v>0</v>
      </c>
      <c r="N33" s="146">
        <v>0</v>
      </c>
      <c r="O33" s="146">
        <v>12000</v>
      </c>
      <c r="P33" s="146"/>
      <c r="Q33" s="146"/>
      <c r="R33" s="85">
        <v>0</v>
      </c>
    </row>
    <row r="34" spans="1:18" ht="12.75">
      <c r="A34" s="87">
        <v>313</v>
      </c>
      <c r="B34" s="89" t="s">
        <v>27</v>
      </c>
      <c r="C34" s="85">
        <v>30950</v>
      </c>
      <c r="D34" s="85">
        <v>0</v>
      </c>
      <c r="E34" s="85">
        <v>0</v>
      </c>
      <c r="F34" s="85">
        <v>0</v>
      </c>
      <c r="G34" s="85">
        <v>0</v>
      </c>
      <c r="H34" s="85">
        <v>6950</v>
      </c>
      <c r="I34" s="85">
        <v>0</v>
      </c>
      <c r="J34" s="85">
        <v>0</v>
      </c>
      <c r="K34" s="85">
        <v>1600</v>
      </c>
      <c r="L34" s="85">
        <v>0</v>
      </c>
      <c r="M34" s="85">
        <v>0</v>
      </c>
      <c r="N34" s="85">
        <v>0</v>
      </c>
      <c r="O34" s="85">
        <v>22400</v>
      </c>
      <c r="P34" s="85"/>
      <c r="Q34" s="85"/>
      <c r="R34" s="85">
        <v>0</v>
      </c>
    </row>
    <row r="35" spans="1:20" s="5" customFormat="1" ht="12.75">
      <c r="A35" s="87">
        <v>32</v>
      </c>
      <c r="B35" s="89" t="s">
        <v>28</v>
      </c>
      <c r="C35" s="85">
        <v>131450</v>
      </c>
      <c r="D35" s="85">
        <v>0</v>
      </c>
      <c r="E35" s="85">
        <v>0</v>
      </c>
      <c r="F35" s="85">
        <v>0</v>
      </c>
      <c r="G35" s="85">
        <v>0</v>
      </c>
      <c r="H35" s="85">
        <v>127200</v>
      </c>
      <c r="I35" s="85">
        <v>0</v>
      </c>
      <c r="J35" s="85">
        <v>0</v>
      </c>
      <c r="K35" s="85">
        <v>250</v>
      </c>
      <c r="L35" s="85">
        <v>0</v>
      </c>
      <c r="M35" s="85">
        <v>0</v>
      </c>
      <c r="N35" s="85">
        <v>0</v>
      </c>
      <c r="O35" s="85">
        <v>4000</v>
      </c>
      <c r="P35" s="85"/>
      <c r="Q35" s="85"/>
      <c r="R35" s="85">
        <v>0</v>
      </c>
      <c r="T35" s="37"/>
    </row>
    <row r="36" spans="1:18" s="5" customFormat="1" ht="12.75">
      <c r="A36" s="87">
        <v>321</v>
      </c>
      <c r="B36" s="89" t="s">
        <v>61</v>
      </c>
      <c r="C36" s="85">
        <v>5450</v>
      </c>
      <c r="D36" s="146"/>
      <c r="E36" s="146"/>
      <c r="F36" s="146"/>
      <c r="G36" s="146"/>
      <c r="H36" s="146">
        <v>1200</v>
      </c>
      <c r="I36" s="146">
        <v>0</v>
      </c>
      <c r="J36" s="146">
        <v>0</v>
      </c>
      <c r="K36" s="146">
        <v>250</v>
      </c>
      <c r="L36" s="146">
        <v>0</v>
      </c>
      <c r="M36" s="146">
        <v>0</v>
      </c>
      <c r="N36" s="146">
        <v>0</v>
      </c>
      <c r="O36" s="146">
        <v>4000</v>
      </c>
      <c r="P36" s="146"/>
      <c r="Q36" s="146"/>
      <c r="R36" s="85">
        <v>0</v>
      </c>
    </row>
    <row r="37" spans="1:18" s="5" customFormat="1" ht="12.75">
      <c r="A37" s="144">
        <v>322</v>
      </c>
      <c r="B37" s="145" t="s">
        <v>62</v>
      </c>
      <c r="C37" s="85">
        <v>30000</v>
      </c>
      <c r="D37" s="85">
        <v>0</v>
      </c>
      <c r="E37" s="85">
        <v>0</v>
      </c>
      <c r="F37" s="85">
        <v>0</v>
      </c>
      <c r="G37" s="85">
        <v>0</v>
      </c>
      <c r="H37" s="86">
        <v>30000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/>
      <c r="Q37" s="85"/>
      <c r="R37" s="85">
        <v>0</v>
      </c>
    </row>
    <row r="38" spans="1:18" s="5" customFormat="1" ht="12.75">
      <c r="A38" s="144">
        <v>323</v>
      </c>
      <c r="B38" s="145" t="s">
        <v>63</v>
      </c>
      <c r="C38" s="85">
        <v>96000</v>
      </c>
      <c r="D38" s="85">
        <v>0</v>
      </c>
      <c r="E38" s="85">
        <v>0</v>
      </c>
      <c r="F38" s="85">
        <v>0</v>
      </c>
      <c r="G38" s="85">
        <v>0</v>
      </c>
      <c r="H38" s="85">
        <v>96000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/>
      <c r="Q38" s="85"/>
      <c r="R38" s="85">
        <v>0</v>
      </c>
    </row>
    <row r="39" spans="1:18" ht="12.75">
      <c r="A39" s="87">
        <v>34</v>
      </c>
      <c r="B39" s="89" t="s">
        <v>29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/>
      <c r="Q39" s="85"/>
      <c r="R39" s="85">
        <v>0</v>
      </c>
    </row>
    <row r="40" spans="1:20" ht="12.75">
      <c r="A40" s="87">
        <v>343</v>
      </c>
      <c r="B40" s="89" t="s">
        <v>30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/>
      <c r="Q40" s="85"/>
      <c r="R40" s="85">
        <v>0</v>
      </c>
      <c r="T40" s="35"/>
    </row>
    <row r="41" spans="1:18" ht="22.5">
      <c r="A41" s="87">
        <v>4</v>
      </c>
      <c r="B41" s="89" t="s">
        <v>31</v>
      </c>
      <c r="C41" s="85">
        <v>26300</v>
      </c>
      <c r="D41" s="85">
        <v>0</v>
      </c>
      <c r="E41" s="85">
        <v>0</v>
      </c>
      <c r="F41" s="85">
        <v>0</v>
      </c>
      <c r="G41" s="85">
        <v>0</v>
      </c>
      <c r="H41" s="85">
        <v>26300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/>
      <c r="Q41" s="85"/>
      <c r="R41" s="85">
        <v>0</v>
      </c>
    </row>
    <row r="42" spans="1:18" ht="22.5">
      <c r="A42" s="87">
        <v>42</v>
      </c>
      <c r="B42" s="89" t="s">
        <v>32</v>
      </c>
      <c r="C42" s="85">
        <v>26300</v>
      </c>
      <c r="D42" s="85">
        <v>0</v>
      </c>
      <c r="E42" s="85"/>
      <c r="F42" s="85">
        <v>0</v>
      </c>
      <c r="G42" s="85"/>
      <c r="H42" s="85">
        <v>26300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/>
      <c r="Q42" s="85"/>
      <c r="R42" s="85">
        <v>0</v>
      </c>
    </row>
    <row r="43" spans="1:18" ht="12.75">
      <c r="A43" s="87">
        <v>422</v>
      </c>
      <c r="B43" s="89" t="s">
        <v>65</v>
      </c>
      <c r="C43" s="85">
        <v>23300</v>
      </c>
      <c r="D43" s="85">
        <v>0</v>
      </c>
      <c r="E43" s="85">
        <v>0</v>
      </c>
      <c r="F43" s="85">
        <v>0</v>
      </c>
      <c r="G43" s="85">
        <v>0</v>
      </c>
      <c r="H43" s="85">
        <v>23300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/>
      <c r="Q43" s="85"/>
      <c r="R43" s="85">
        <v>0</v>
      </c>
    </row>
    <row r="44" spans="1:18" ht="12.75">
      <c r="A44" s="144">
        <v>426</v>
      </c>
      <c r="B44" s="147" t="s">
        <v>67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146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/>
      <c r="Q44" s="85"/>
      <c r="R44" s="85">
        <v>0</v>
      </c>
    </row>
    <row r="45" spans="1:18" ht="13.5" thickBot="1">
      <c r="A45" s="148">
        <v>424</v>
      </c>
      <c r="B45" s="149" t="s">
        <v>68</v>
      </c>
      <c r="C45" s="99">
        <v>3000</v>
      </c>
      <c r="D45" s="99">
        <v>0</v>
      </c>
      <c r="E45" s="99">
        <v>0</v>
      </c>
      <c r="F45" s="99">
        <v>0</v>
      </c>
      <c r="G45" s="99">
        <v>0</v>
      </c>
      <c r="H45" s="150">
        <v>3000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/>
      <c r="Q45" s="99"/>
      <c r="R45" s="99">
        <v>0</v>
      </c>
    </row>
    <row r="46" spans="1:18" ht="14.25" thickBot="1" thickTop="1">
      <c r="A46" s="111"/>
      <c r="B46" s="106" t="s">
        <v>41</v>
      </c>
      <c r="C46" s="104">
        <v>382300</v>
      </c>
      <c r="D46" s="104">
        <v>0</v>
      </c>
      <c r="E46" s="104">
        <v>0</v>
      </c>
      <c r="F46" s="104">
        <v>0</v>
      </c>
      <c r="G46" s="104">
        <v>0</v>
      </c>
      <c r="H46" s="104">
        <v>194300</v>
      </c>
      <c r="I46" s="104">
        <v>0</v>
      </c>
      <c r="J46" s="104">
        <v>0</v>
      </c>
      <c r="K46" s="104">
        <v>20000</v>
      </c>
      <c r="L46" s="104">
        <v>0</v>
      </c>
      <c r="M46" s="104">
        <v>0</v>
      </c>
      <c r="N46" s="104">
        <v>0</v>
      </c>
      <c r="O46" s="104">
        <v>168000</v>
      </c>
      <c r="P46" s="104"/>
      <c r="Q46" s="104"/>
      <c r="R46" s="104">
        <v>0</v>
      </c>
    </row>
    <row r="47" spans="1:18" ht="14.25" thickBot="1" thickTop="1">
      <c r="A47" s="110"/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18" s="5" customFormat="1" ht="80.25" thickBot="1" thickTop="1">
      <c r="A48" s="112" t="s">
        <v>36</v>
      </c>
      <c r="B48" s="103" t="s">
        <v>42</v>
      </c>
      <c r="C48" s="67" t="s">
        <v>59</v>
      </c>
      <c r="D48" s="113" t="s">
        <v>48</v>
      </c>
      <c r="E48" s="113" t="s">
        <v>49</v>
      </c>
      <c r="F48" s="113" t="s">
        <v>13</v>
      </c>
      <c r="G48" s="67" t="s">
        <v>56</v>
      </c>
      <c r="H48" s="67" t="s">
        <v>57</v>
      </c>
      <c r="I48" s="113" t="s">
        <v>43</v>
      </c>
      <c r="J48" s="113" t="s">
        <v>44</v>
      </c>
      <c r="K48" s="113" t="s">
        <v>45</v>
      </c>
      <c r="L48" s="113" t="s">
        <v>46</v>
      </c>
      <c r="M48" s="113" t="s">
        <v>22</v>
      </c>
      <c r="N48" s="113" t="s">
        <v>17</v>
      </c>
      <c r="O48" s="113" t="s">
        <v>50</v>
      </c>
      <c r="P48" s="67" t="s">
        <v>51</v>
      </c>
      <c r="Q48" s="67" t="s">
        <v>84</v>
      </c>
      <c r="R48" s="159" t="s">
        <v>88</v>
      </c>
    </row>
    <row r="49" spans="1:18" s="5" customFormat="1" ht="13.5" thickTop="1">
      <c r="A49" s="92">
        <v>3</v>
      </c>
      <c r="B49" s="100" t="s">
        <v>23</v>
      </c>
      <c r="C49" s="101">
        <f>SUM(D49:R49)</f>
        <v>5090369.6565</v>
      </c>
      <c r="D49" s="101">
        <v>0</v>
      </c>
      <c r="E49" s="101">
        <v>0</v>
      </c>
      <c r="F49" s="101">
        <v>12000</v>
      </c>
      <c r="G49" s="101">
        <v>45000</v>
      </c>
      <c r="H49" s="101">
        <v>209700</v>
      </c>
      <c r="I49" s="101">
        <v>25000</v>
      </c>
      <c r="J49" s="101">
        <v>20000</v>
      </c>
      <c r="K49" s="101">
        <v>10000</v>
      </c>
      <c r="L49" s="101">
        <v>1500</v>
      </c>
      <c r="M49" s="101">
        <v>20000</v>
      </c>
      <c r="N49" s="101">
        <v>10000</v>
      </c>
      <c r="O49" s="101">
        <v>0</v>
      </c>
      <c r="P49" s="101"/>
      <c r="Q49" s="101">
        <v>4714999.6565</v>
      </c>
      <c r="R49" s="101">
        <v>22170</v>
      </c>
    </row>
    <row r="50" spans="1:18" s="5" customFormat="1" ht="12.75">
      <c r="A50" s="87">
        <v>31</v>
      </c>
      <c r="B50" s="89" t="s">
        <v>24</v>
      </c>
      <c r="C50" s="85">
        <f aca="true" t="shared" si="0" ref="C50:C66">SUM(D50:R50)</f>
        <v>4642280</v>
      </c>
      <c r="D50" s="85">
        <v>0</v>
      </c>
      <c r="E50" s="85">
        <v>0</v>
      </c>
      <c r="F50" s="85">
        <v>1850</v>
      </c>
      <c r="G50" s="85">
        <v>0</v>
      </c>
      <c r="H50" s="85">
        <v>3900</v>
      </c>
      <c r="I50" s="85">
        <v>4000</v>
      </c>
      <c r="J50" s="85">
        <v>2360</v>
      </c>
      <c r="K50" s="85">
        <v>0</v>
      </c>
      <c r="L50" s="85">
        <v>1000</v>
      </c>
      <c r="M50" s="85">
        <v>0</v>
      </c>
      <c r="N50" s="85">
        <v>0</v>
      </c>
      <c r="O50" s="85">
        <v>0</v>
      </c>
      <c r="P50" s="85"/>
      <c r="Q50" s="85">
        <v>4607000</v>
      </c>
      <c r="R50" s="85">
        <v>22170</v>
      </c>
    </row>
    <row r="51" spans="1:18" ht="12.75">
      <c r="A51" s="87">
        <v>311</v>
      </c>
      <c r="B51" s="89" t="s">
        <v>25</v>
      </c>
      <c r="C51" s="85">
        <f t="shared" si="0"/>
        <v>3744050.5</v>
      </c>
      <c r="D51" s="85">
        <v>0</v>
      </c>
      <c r="E51" s="85">
        <v>0</v>
      </c>
      <c r="F51" s="85">
        <v>1500</v>
      </c>
      <c r="G51" s="85">
        <v>0</v>
      </c>
      <c r="H51" s="85">
        <v>2400</v>
      </c>
      <c r="I51" s="85">
        <v>1000</v>
      </c>
      <c r="J51" s="85">
        <v>1860</v>
      </c>
      <c r="K51" s="146">
        <v>0</v>
      </c>
      <c r="L51" s="85">
        <v>700</v>
      </c>
      <c r="M51" s="85">
        <v>0</v>
      </c>
      <c r="N51" s="85">
        <v>0</v>
      </c>
      <c r="O51" s="85">
        <v>0</v>
      </c>
      <c r="P51" s="85"/>
      <c r="Q51" s="85">
        <f>3759590.5-23000</f>
        <v>3736590.5</v>
      </c>
      <c r="R51" s="85">
        <v>0</v>
      </c>
    </row>
    <row r="52" spans="1:18" ht="12.75">
      <c r="A52" s="87">
        <v>312</v>
      </c>
      <c r="B52" s="89" t="s">
        <v>26</v>
      </c>
      <c r="C52" s="85">
        <f t="shared" si="0"/>
        <v>223000</v>
      </c>
      <c r="D52" s="85">
        <v>0</v>
      </c>
      <c r="E52" s="85">
        <v>0</v>
      </c>
      <c r="F52" s="85">
        <v>0</v>
      </c>
      <c r="G52" s="85">
        <v>0</v>
      </c>
      <c r="H52" s="146">
        <v>1000</v>
      </c>
      <c r="I52" s="146">
        <v>2000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/>
      <c r="Q52" s="146">
        <f>200000+20000</f>
        <v>220000</v>
      </c>
      <c r="R52" s="146">
        <v>0</v>
      </c>
    </row>
    <row r="53" spans="1:18" ht="12.75">
      <c r="A53" s="87">
        <v>313</v>
      </c>
      <c r="B53" s="89" t="s">
        <v>27</v>
      </c>
      <c r="C53" s="85">
        <f t="shared" si="0"/>
        <v>653059</v>
      </c>
      <c r="D53" s="85">
        <v>0</v>
      </c>
      <c r="E53" s="85">
        <v>0</v>
      </c>
      <c r="F53" s="85">
        <v>350</v>
      </c>
      <c r="G53" s="85">
        <v>0</v>
      </c>
      <c r="H53" s="85">
        <v>500</v>
      </c>
      <c r="I53" s="85">
        <v>1000</v>
      </c>
      <c r="J53" s="85">
        <v>500</v>
      </c>
      <c r="K53" s="85">
        <v>0</v>
      </c>
      <c r="L53" s="85">
        <v>300</v>
      </c>
      <c r="M53" s="85">
        <v>0</v>
      </c>
      <c r="N53" s="85">
        <v>0</v>
      </c>
      <c r="O53" s="85">
        <v>0</v>
      </c>
      <c r="P53" s="85"/>
      <c r="Q53" s="85">
        <v>650409</v>
      </c>
      <c r="R53" s="85">
        <v>0</v>
      </c>
    </row>
    <row r="54" spans="1:18" s="5" customFormat="1" ht="12.75">
      <c r="A54" s="87">
        <v>32</v>
      </c>
      <c r="B54" s="89" t="s">
        <v>28</v>
      </c>
      <c r="C54" s="85">
        <f t="shared" si="0"/>
        <v>469860</v>
      </c>
      <c r="D54" s="85">
        <v>0</v>
      </c>
      <c r="E54" s="85">
        <v>0</v>
      </c>
      <c r="F54" s="85">
        <v>10150</v>
      </c>
      <c r="G54" s="101">
        <v>45000</v>
      </c>
      <c r="H54" s="85">
        <v>205400</v>
      </c>
      <c r="I54" s="85">
        <v>21000</v>
      </c>
      <c r="J54" s="85">
        <v>17640</v>
      </c>
      <c r="K54" s="101">
        <v>10000</v>
      </c>
      <c r="L54" s="85">
        <v>500</v>
      </c>
      <c r="M54" s="85">
        <v>20000</v>
      </c>
      <c r="N54" s="101">
        <v>10000</v>
      </c>
      <c r="O54" s="85">
        <v>0</v>
      </c>
      <c r="P54" s="85"/>
      <c r="Q54" s="85">
        <v>108000</v>
      </c>
      <c r="R54" s="129">
        <v>22170</v>
      </c>
    </row>
    <row r="55" spans="1:18" s="5" customFormat="1" ht="12.75">
      <c r="A55" s="87">
        <v>321</v>
      </c>
      <c r="B55" s="89" t="s">
        <v>61</v>
      </c>
      <c r="C55" s="85">
        <f t="shared" si="0"/>
        <v>109750</v>
      </c>
      <c r="D55" s="85">
        <v>0</v>
      </c>
      <c r="E55" s="85">
        <v>0</v>
      </c>
      <c r="F55" s="85">
        <v>1000</v>
      </c>
      <c r="G55" s="85">
        <v>0</v>
      </c>
      <c r="H55" s="85">
        <v>16500</v>
      </c>
      <c r="I55" s="85">
        <v>1500</v>
      </c>
      <c r="J55" s="85">
        <v>500</v>
      </c>
      <c r="K55" s="85">
        <v>0</v>
      </c>
      <c r="L55" s="85">
        <v>250</v>
      </c>
      <c r="M55" s="85">
        <v>0</v>
      </c>
      <c r="N55" s="85">
        <v>0</v>
      </c>
      <c r="O55" s="85">
        <v>0</v>
      </c>
      <c r="P55" s="85"/>
      <c r="Q55" s="85">
        <v>90000</v>
      </c>
      <c r="R55" s="85">
        <v>0</v>
      </c>
    </row>
    <row r="56" spans="1:18" s="5" customFormat="1" ht="12.75">
      <c r="A56" s="144">
        <v>322</v>
      </c>
      <c r="B56" s="145" t="s">
        <v>62</v>
      </c>
      <c r="C56" s="85">
        <f t="shared" si="0"/>
        <v>162805</v>
      </c>
      <c r="D56" s="85">
        <v>0</v>
      </c>
      <c r="E56" s="85">
        <v>0</v>
      </c>
      <c r="F56" s="85">
        <v>2650</v>
      </c>
      <c r="G56" s="85">
        <v>0</v>
      </c>
      <c r="H56" s="85">
        <v>115900</v>
      </c>
      <c r="I56" s="85">
        <v>11000</v>
      </c>
      <c r="J56" s="85">
        <v>5440</v>
      </c>
      <c r="K56" s="101">
        <v>10000</v>
      </c>
      <c r="L56" s="85">
        <v>250</v>
      </c>
      <c r="M56" s="85">
        <v>15000</v>
      </c>
      <c r="N56" s="85">
        <v>2500</v>
      </c>
      <c r="O56" s="85">
        <v>0</v>
      </c>
      <c r="P56" s="85"/>
      <c r="Q56" s="85"/>
      <c r="R56" s="85">
        <v>65</v>
      </c>
    </row>
    <row r="57" spans="1:18" s="5" customFormat="1" ht="12.75">
      <c r="A57" s="144">
        <v>323</v>
      </c>
      <c r="B57" s="145" t="s">
        <v>63</v>
      </c>
      <c r="C57" s="85">
        <f t="shared" si="0"/>
        <v>84700</v>
      </c>
      <c r="D57" s="85">
        <v>0</v>
      </c>
      <c r="E57" s="85">
        <v>0</v>
      </c>
      <c r="F57" s="85">
        <v>4500</v>
      </c>
      <c r="G57" s="85">
        <v>0</v>
      </c>
      <c r="H57" s="85">
        <v>54000</v>
      </c>
      <c r="I57" s="85">
        <v>4000</v>
      </c>
      <c r="J57" s="85">
        <v>9700</v>
      </c>
      <c r="K57" s="85">
        <v>0</v>
      </c>
      <c r="L57" s="85">
        <v>0</v>
      </c>
      <c r="M57" s="85">
        <v>5000</v>
      </c>
      <c r="N57" s="85">
        <v>7500</v>
      </c>
      <c r="O57" s="85">
        <v>0</v>
      </c>
      <c r="P57" s="85"/>
      <c r="Q57" s="85"/>
      <c r="R57" s="85">
        <v>0</v>
      </c>
    </row>
    <row r="58" spans="1:18" ht="12.75">
      <c r="A58" s="144">
        <v>324</v>
      </c>
      <c r="B58" s="145" t="s">
        <v>69</v>
      </c>
      <c r="C58" s="85">
        <f t="shared" si="0"/>
        <v>72105</v>
      </c>
      <c r="D58" s="146">
        <v>0</v>
      </c>
      <c r="E58" s="146">
        <v>0</v>
      </c>
      <c r="F58" s="146">
        <v>0</v>
      </c>
      <c r="G58" s="101">
        <v>45000</v>
      </c>
      <c r="H58" s="146">
        <v>5000</v>
      </c>
      <c r="I58" s="146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146">
        <v>0</v>
      </c>
      <c r="P58" s="146"/>
      <c r="Q58" s="146"/>
      <c r="R58" s="160">
        <v>22105</v>
      </c>
    </row>
    <row r="59" spans="1:18" ht="12.75">
      <c r="A59" s="144">
        <v>329</v>
      </c>
      <c r="B59" s="145" t="s">
        <v>64</v>
      </c>
      <c r="C59" s="85">
        <f t="shared" si="0"/>
        <v>39002</v>
      </c>
      <c r="D59" s="85">
        <v>0</v>
      </c>
      <c r="E59" s="85">
        <v>0</v>
      </c>
      <c r="F59" s="85">
        <v>2000</v>
      </c>
      <c r="G59" s="85">
        <v>0</v>
      </c>
      <c r="H59" s="85">
        <v>14000</v>
      </c>
      <c r="I59" s="85">
        <v>3000</v>
      </c>
      <c r="J59" s="85">
        <v>2000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/>
      <c r="Q59" s="85">
        <f>15000+3000</f>
        <v>18000</v>
      </c>
      <c r="R59" s="85">
        <v>2</v>
      </c>
    </row>
    <row r="60" spans="1:18" s="5" customFormat="1" ht="12.75">
      <c r="A60" s="87">
        <v>34</v>
      </c>
      <c r="B60" s="89" t="s">
        <v>29</v>
      </c>
      <c r="C60" s="85">
        <f t="shared" si="0"/>
        <v>400</v>
      </c>
      <c r="D60" s="85">
        <v>0</v>
      </c>
      <c r="E60" s="85">
        <v>0</v>
      </c>
      <c r="F60" s="85">
        <v>0</v>
      </c>
      <c r="G60" s="85">
        <v>0</v>
      </c>
      <c r="H60" s="85">
        <v>400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/>
      <c r="Q60" s="85"/>
      <c r="R60" s="85">
        <v>0</v>
      </c>
    </row>
    <row r="61" spans="1:18" s="5" customFormat="1" ht="12.75">
      <c r="A61" s="87">
        <v>343</v>
      </c>
      <c r="B61" s="89" t="s">
        <v>30</v>
      </c>
      <c r="C61" s="85">
        <f t="shared" si="0"/>
        <v>400</v>
      </c>
      <c r="D61" s="85">
        <v>0</v>
      </c>
      <c r="E61" s="85">
        <v>0</v>
      </c>
      <c r="F61" s="85">
        <v>0</v>
      </c>
      <c r="G61" s="85">
        <v>0</v>
      </c>
      <c r="H61" s="85">
        <v>400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/>
      <c r="Q61" s="85"/>
      <c r="R61" s="85">
        <v>0</v>
      </c>
    </row>
    <row r="62" spans="1:18" s="5" customFormat="1" ht="22.5">
      <c r="A62" s="87">
        <v>4</v>
      </c>
      <c r="B62" s="89" t="s">
        <v>31</v>
      </c>
      <c r="C62" s="85">
        <f t="shared" si="0"/>
        <v>38000</v>
      </c>
      <c r="D62" s="85">
        <v>0</v>
      </c>
      <c r="E62" s="85">
        <v>0</v>
      </c>
      <c r="F62" s="85">
        <v>0</v>
      </c>
      <c r="G62" s="85">
        <v>0</v>
      </c>
      <c r="H62" s="85">
        <v>19000</v>
      </c>
      <c r="I62" s="85">
        <v>4000</v>
      </c>
      <c r="J62" s="85">
        <v>0</v>
      </c>
      <c r="K62" s="85">
        <v>0</v>
      </c>
      <c r="L62" s="85">
        <v>0</v>
      </c>
      <c r="M62" s="85">
        <v>10000</v>
      </c>
      <c r="N62" s="85">
        <v>0</v>
      </c>
      <c r="O62" s="85">
        <v>5000</v>
      </c>
      <c r="P62" s="85"/>
      <c r="Q62" s="85"/>
      <c r="R62" s="85">
        <v>0</v>
      </c>
    </row>
    <row r="63" spans="1:18" ht="22.5">
      <c r="A63" s="87">
        <v>42</v>
      </c>
      <c r="B63" s="89" t="s">
        <v>32</v>
      </c>
      <c r="C63" s="85">
        <f t="shared" si="0"/>
        <v>38000</v>
      </c>
      <c r="D63" s="85">
        <v>0</v>
      </c>
      <c r="E63" s="85">
        <v>0</v>
      </c>
      <c r="F63" s="85">
        <v>0</v>
      </c>
      <c r="G63" s="85">
        <v>0</v>
      </c>
      <c r="H63" s="85">
        <v>19000</v>
      </c>
      <c r="I63" s="85">
        <v>4000</v>
      </c>
      <c r="J63" s="85">
        <v>0</v>
      </c>
      <c r="K63" s="85">
        <v>0</v>
      </c>
      <c r="L63" s="85">
        <v>0</v>
      </c>
      <c r="M63" s="85">
        <v>10000</v>
      </c>
      <c r="N63" s="85">
        <v>0</v>
      </c>
      <c r="O63" s="85">
        <v>5000</v>
      </c>
      <c r="P63" s="85"/>
      <c r="Q63" s="85"/>
      <c r="R63" s="85">
        <v>0</v>
      </c>
    </row>
    <row r="64" spans="1:18" ht="12.75">
      <c r="A64" s="87">
        <v>422</v>
      </c>
      <c r="B64" s="89" t="s">
        <v>65</v>
      </c>
      <c r="C64" s="85">
        <f t="shared" si="0"/>
        <v>23300</v>
      </c>
      <c r="D64" s="85">
        <v>0</v>
      </c>
      <c r="E64" s="85">
        <v>0</v>
      </c>
      <c r="F64" s="85">
        <v>0</v>
      </c>
      <c r="G64" s="85">
        <v>0</v>
      </c>
      <c r="H64" s="85">
        <v>15000</v>
      </c>
      <c r="I64" s="85">
        <v>0</v>
      </c>
      <c r="J64" s="85">
        <v>0</v>
      </c>
      <c r="K64" s="85">
        <v>0</v>
      </c>
      <c r="L64" s="85">
        <v>0</v>
      </c>
      <c r="M64" s="85">
        <v>8300</v>
      </c>
      <c r="N64" s="85">
        <v>0</v>
      </c>
      <c r="O64" s="85">
        <v>0</v>
      </c>
      <c r="P64" s="85"/>
      <c r="Q64" s="85"/>
      <c r="R64" s="85">
        <v>0</v>
      </c>
    </row>
    <row r="65" spans="1:18" s="5" customFormat="1" ht="13.5" thickBot="1">
      <c r="A65" s="148">
        <v>424</v>
      </c>
      <c r="B65" s="149" t="s">
        <v>68</v>
      </c>
      <c r="C65" s="99">
        <f t="shared" si="0"/>
        <v>14700</v>
      </c>
      <c r="D65" s="99">
        <v>0</v>
      </c>
      <c r="E65" s="99">
        <v>0</v>
      </c>
      <c r="F65" s="99">
        <v>0</v>
      </c>
      <c r="G65" s="99">
        <v>0</v>
      </c>
      <c r="H65" s="150">
        <v>4000</v>
      </c>
      <c r="I65" s="99">
        <v>4000</v>
      </c>
      <c r="J65" s="99">
        <v>0</v>
      </c>
      <c r="K65" s="99">
        <v>0</v>
      </c>
      <c r="L65" s="99">
        <v>0</v>
      </c>
      <c r="M65" s="99">
        <v>1700</v>
      </c>
      <c r="N65" s="99">
        <v>0</v>
      </c>
      <c r="O65" s="99">
        <v>5000</v>
      </c>
      <c r="P65" s="99"/>
      <c r="Q65" s="99"/>
      <c r="R65" s="99">
        <v>0</v>
      </c>
    </row>
    <row r="66" spans="1:18" s="5" customFormat="1" ht="14.25" thickBot="1" thickTop="1">
      <c r="A66" s="105"/>
      <c r="B66" s="106" t="s">
        <v>41</v>
      </c>
      <c r="C66" s="104">
        <f t="shared" si="0"/>
        <v>5128369.6565</v>
      </c>
      <c r="D66" s="104">
        <v>0</v>
      </c>
      <c r="E66" s="104">
        <v>0</v>
      </c>
      <c r="F66" s="104">
        <v>12000</v>
      </c>
      <c r="G66" s="101">
        <v>45000</v>
      </c>
      <c r="H66" s="104">
        <v>228700</v>
      </c>
      <c r="I66" s="104">
        <v>29000</v>
      </c>
      <c r="J66" s="104">
        <v>20000</v>
      </c>
      <c r="K66" s="101">
        <v>10000</v>
      </c>
      <c r="L66" s="104">
        <v>1500</v>
      </c>
      <c r="M66" s="104">
        <v>30000</v>
      </c>
      <c r="N66" s="101">
        <v>10000</v>
      </c>
      <c r="O66" s="104">
        <v>5000</v>
      </c>
      <c r="P66" s="104">
        <v>0</v>
      </c>
      <c r="Q66" s="104">
        <v>4714999.6565</v>
      </c>
      <c r="R66" s="104">
        <v>22170</v>
      </c>
    </row>
    <row r="67" spans="1:18" s="5" customFormat="1" ht="14.25" thickBot="1" thickTop="1">
      <c r="A67" s="107"/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1:18" s="5" customFormat="1" ht="80.25" thickBot="1" thickTop="1">
      <c r="A68" s="112" t="s">
        <v>36</v>
      </c>
      <c r="B68" s="103" t="s">
        <v>47</v>
      </c>
      <c r="C68" s="67" t="s">
        <v>59</v>
      </c>
      <c r="D68" s="113" t="s">
        <v>48</v>
      </c>
      <c r="E68" s="113" t="s">
        <v>49</v>
      </c>
      <c r="F68" s="113" t="s">
        <v>13</v>
      </c>
      <c r="G68" s="67" t="s">
        <v>56</v>
      </c>
      <c r="H68" s="67" t="s">
        <v>57</v>
      </c>
      <c r="I68" s="113" t="s">
        <v>43</v>
      </c>
      <c r="J68" s="113" t="s">
        <v>44</v>
      </c>
      <c r="K68" s="113" t="s">
        <v>45</v>
      </c>
      <c r="L68" s="113" t="s">
        <v>46</v>
      </c>
      <c r="M68" s="113" t="s">
        <v>22</v>
      </c>
      <c r="N68" s="113" t="s">
        <v>17</v>
      </c>
      <c r="O68" s="113" t="s">
        <v>50</v>
      </c>
      <c r="P68" s="67" t="s">
        <v>51</v>
      </c>
      <c r="Q68" s="67" t="s">
        <v>84</v>
      </c>
      <c r="R68" s="159" t="s">
        <v>87</v>
      </c>
    </row>
    <row r="69" spans="1:18" s="5" customFormat="1" ht="13.5" thickTop="1">
      <c r="A69" s="92">
        <v>3</v>
      </c>
      <c r="B69" s="100" t="s">
        <v>23</v>
      </c>
      <c r="C69" s="101">
        <v>55000</v>
      </c>
      <c r="D69" s="101">
        <v>0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55000</v>
      </c>
      <c r="P69" s="101"/>
      <c r="Q69" s="101"/>
      <c r="R69" s="101">
        <v>0</v>
      </c>
    </row>
    <row r="70" spans="1:18" s="5" customFormat="1" ht="12.75">
      <c r="A70" s="87">
        <v>31</v>
      </c>
      <c r="B70" s="89" t="s">
        <v>24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/>
      <c r="Q70" s="85"/>
      <c r="R70" s="85">
        <v>0</v>
      </c>
    </row>
    <row r="71" spans="1:18" ht="12.75">
      <c r="A71" s="87">
        <v>311</v>
      </c>
      <c r="B71" s="89" t="s">
        <v>25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/>
      <c r="Q71" s="85"/>
      <c r="R71" s="85">
        <v>0</v>
      </c>
    </row>
    <row r="72" spans="1:18" ht="12.75">
      <c r="A72" s="87">
        <v>312</v>
      </c>
      <c r="B72" s="89" t="s">
        <v>26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/>
      <c r="Q72" s="85"/>
      <c r="R72" s="85">
        <v>0</v>
      </c>
    </row>
    <row r="73" spans="1:18" ht="12.75">
      <c r="A73" s="87">
        <v>313</v>
      </c>
      <c r="B73" s="89" t="s">
        <v>27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/>
      <c r="Q73" s="85"/>
      <c r="R73" s="85">
        <v>0</v>
      </c>
    </row>
    <row r="74" spans="1:18" ht="12.75">
      <c r="A74" s="87">
        <v>32</v>
      </c>
      <c r="B74" s="89" t="s">
        <v>28</v>
      </c>
      <c r="C74" s="85">
        <v>55000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55000</v>
      </c>
      <c r="P74" s="85"/>
      <c r="Q74" s="85"/>
      <c r="R74" s="85">
        <v>0</v>
      </c>
    </row>
    <row r="75" spans="1:18" ht="12.75">
      <c r="A75" s="144">
        <v>322</v>
      </c>
      <c r="B75" s="145" t="s">
        <v>62</v>
      </c>
      <c r="C75" s="85">
        <v>36000</v>
      </c>
      <c r="D75" s="151">
        <v>0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  <c r="O75" s="151">
        <v>36000</v>
      </c>
      <c r="P75" s="151"/>
      <c r="Q75" s="151"/>
      <c r="R75" s="85">
        <v>0</v>
      </c>
    </row>
    <row r="76" spans="1:18" s="5" customFormat="1" ht="13.5" thickBot="1">
      <c r="A76" s="144">
        <v>323</v>
      </c>
      <c r="B76" s="145" t="s">
        <v>63</v>
      </c>
      <c r="C76" s="99">
        <v>19000</v>
      </c>
      <c r="D76" s="152">
        <v>0</v>
      </c>
      <c r="E76" s="152">
        <v>0</v>
      </c>
      <c r="F76" s="152">
        <v>0</v>
      </c>
      <c r="G76" s="152">
        <v>0</v>
      </c>
      <c r="H76" s="152">
        <v>0</v>
      </c>
      <c r="I76" s="152">
        <v>0</v>
      </c>
      <c r="J76" s="152">
        <v>0</v>
      </c>
      <c r="K76" s="152">
        <v>0</v>
      </c>
      <c r="L76" s="152">
        <v>0</v>
      </c>
      <c r="M76" s="152">
        <v>0</v>
      </c>
      <c r="N76" s="152">
        <v>0</v>
      </c>
      <c r="O76" s="152">
        <v>19000</v>
      </c>
      <c r="P76" s="152"/>
      <c r="Q76" s="152"/>
      <c r="R76" s="99">
        <v>0</v>
      </c>
    </row>
    <row r="77" spans="1:18" ht="14.25" thickBot="1" thickTop="1">
      <c r="A77" s="116"/>
      <c r="B77" s="106" t="s">
        <v>41</v>
      </c>
      <c r="C77" s="104">
        <v>55000</v>
      </c>
      <c r="D77" s="104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55000</v>
      </c>
      <c r="P77" s="104"/>
      <c r="Q77" s="104"/>
      <c r="R77" s="104">
        <v>0</v>
      </c>
    </row>
    <row r="78" spans="1:18" ht="80.25" thickBot="1" thickTop="1">
      <c r="A78" s="120" t="s">
        <v>36</v>
      </c>
      <c r="B78" s="121" t="s">
        <v>58</v>
      </c>
      <c r="C78" s="67" t="s">
        <v>59</v>
      </c>
      <c r="D78" s="123" t="s">
        <v>48</v>
      </c>
      <c r="E78" s="123" t="s">
        <v>49</v>
      </c>
      <c r="F78" s="123" t="s">
        <v>13</v>
      </c>
      <c r="G78" s="122" t="s">
        <v>56</v>
      </c>
      <c r="H78" s="122" t="s">
        <v>57</v>
      </c>
      <c r="I78" s="123" t="s">
        <v>43</v>
      </c>
      <c r="J78" s="123" t="s">
        <v>44</v>
      </c>
      <c r="K78" s="123" t="s">
        <v>45</v>
      </c>
      <c r="L78" s="123" t="s">
        <v>46</v>
      </c>
      <c r="M78" s="123" t="s">
        <v>22</v>
      </c>
      <c r="N78" s="123" t="s">
        <v>17</v>
      </c>
      <c r="O78" s="123" t="s">
        <v>50</v>
      </c>
      <c r="P78" s="67" t="s">
        <v>51</v>
      </c>
      <c r="Q78" s="67" t="s">
        <v>84</v>
      </c>
      <c r="R78" s="159" t="s">
        <v>87</v>
      </c>
    </row>
    <row r="79" spans="1:18" ht="13.5" thickTop="1">
      <c r="A79" s="124">
        <v>3</v>
      </c>
      <c r="B79" s="125" t="s">
        <v>23</v>
      </c>
      <c r="C79" s="126">
        <f aca="true" t="shared" si="1" ref="C79:C87">SUM(D79:R79)</f>
        <v>85755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6">
        <v>46285</v>
      </c>
      <c r="J79" s="126">
        <v>0</v>
      </c>
      <c r="K79" s="126">
        <v>0</v>
      </c>
      <c r="L79" s="126">
        <v>0</v>
      </c>
      <c r="M79" s="126">
        <v>0</v>
      </c>
      <c r="N79" s="126">
        <v>0</v>
      </c>
      <c r="O79" s="126">
        <v>39470</v>
      </c>
      <c r="P79" s="126"/>
      <c r="Q79" s="126"/>
      <c r="R79" s="126">
        <v>0</v>
      </c>
    </row>
    <row r="80" spans="1:18" ht="12.75">
      <c r="A80" s="127">
        <v>31</v>
      </c>
      <c r="B80" s="128" t="s">
        <v>24</v>
      </c>
      <c r="C80" s="129">
        <f t="shared" si="1"/>
        <v>83715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  <c r="I80" s="129">
        <v>45075</v>
      </c>
      <c r="J80" s="129">
        <v>0</v>
      </c>
      <c r="K80" s="129">
        <v>0</v>
      </c>
      <c r="L80" s="129">
        <v>0</v>
      </c>
      <c r="M80" s="129">
        <v>0</v>
      </c>
      <c r="N80" s="129">
        <v>0</v>
      </c>
      <c r="O80" s="129">
        <v>38640</v>
      </c>
      <c r="P80" s="129"/>
      <c r="Q80" s="129"/>
      <c r="R80" s="129">
        <v>0</v>
      </c>
    </row>
    <row r="81" spans="1:18" ht="12.75">
      <c r="A81" s="87">
        <v>311</v>
      </c>
      <c r="B81" s="89" t="s">
        <v>25</v>
      </c>
      <c r="C81" s="129">
        <f t="shared" si="1"/>
        <v>68225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  <c r="I81" s="129">
        <v>36975</v>
      </c>
      <c r="J81" s="129"/>
      <c r="K81" s="129"/>
      <c r="L81" s="129"/>
      <c r="M81" s="129"/>
      <c r="N81" s="129"/>
      <c r="O81" s="129">
        <v>31250</v>
      </c>
      <c r="P81" s="129"/>
      <c r="Q81" s="129"/>
      <c r="R81" s="129">
        <v>0</v>
      </c>
    </row>
    <row r="82" spans="1:18" ht="12.75">
      <c r="A82" s="87">
        <v>312</v>
      </c>
      <c r="B82" s="89" t="s">
        <v>26</v>
      </c>
      <c r="C82" s="129">
        <f t="shared" si="1"/>
        <v>3750</v>
      </c>
      <c r="D82" s="129">
        <v>0</v>
      </c>
      <c r="E82" s="129">
        <v>0</v>
      </c>
      <c r="F82" s="129">
        <v>0</v>
      </c>
      <c r="G82" s="129">
        <v>0</v>
      </c>
      <c r="H82" s="129">
        <v>0</v>
      </c>
      <c r="I82" s="129">
        <v>1900</v>
      </c>
      <c r="J82" s="129"/>
      <c r="K82" s="129"/>
      <c r="L82" s="129"/>
      <c r="M82" s="129"/>
      <c r="N82" s="129"/>
      <c r="O82" s="129">
        <v>1850</v>
      </c>
      <c r="P82" s="129"/>
      <c r="Q82" s="129"/>
      <c r="R82" s="129">
        <v>0</v>
      </c>
    </row>
    <row r="83" spans="1:18" ht="12.75">
      <c r="A83" s="87">
        <v>313</v>
      </c>
      <c r="B83" s="89" t="s">
        <v>27</v>
      </c>
      <c r="C83" s="129">
        <f t="shared" si="1"/>
        <v>11740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  <c r="I83" s="129">
        <v>6200</v>
      </c>
      <c r="J83" s="129">
        <v>0</v>
      </c>
      <c r="K83" s="129">
        <v>0</v>
      </c>
      <c r="L83" s="129">
        <v>0</v>
      </c>
      <c r="M83" s="129">
        <v>0</v>
      </c>
      <c r="N83" s="129">
        <v>0</v>
      </c>
      <c r="O83" s="129">
        <v>5540</v>
      </c>
      <c r="P83" s="129"/>
      <c r="Q83" s="129"/>
      <c r="R83" s="129">
        <v>0</v>
      </c>
    </row>
    <row r="84" spans="1:18" ht="12.75">
      <c r="A84" s="127">
        <v>32</v>
      </c>
      <c r="B84" s="128" t="s">
        <v>28</v>
      </c>
      <c r="C84" s="129">
        <f t="shared" si="1"/>
        <v>2040</v>
      </c>
      <c r="D84" s="129">
        <v>0</v>
      </c>
      <c r="E84" s="129">
        <v>0</v>
      </c>
      <c r="F84" s="129">
        <v>0</v>
      </c>
      <c r="G84" s="129">
        <v>0</v>
      </c>
      <c r="H84" s="129">
        <v>0</v>
      </c>
      <c r="I84" s="129">
        <v>1210</v>
      </c>
      <c r="J84" s="129">
        <v>0</v>
      </c>
      <c r="K84" s="129">
        <v>0</v>
      </c>
      <c r="L84" s="129">
        <v>0</v>
      </c>
      <c r="M84" s="129">
        <v>0</v>
      </c>
      <c r="N84" s="129">
        <v>0</v>
      </c>
      <c r="O84" s="129">
        <v>830</v>
      </c>
      <c r="P84" s="129"/>
      <c r="Q84" s="129"/>
      <c r="R84" s="129">
        <v>0</v>
      </c>
    </row>
    <row r="85" spans="1:18" ht="12.75">
      <c r="A85" s="87">
        <v>321</v>
      </c>
      <c r="B85" s="89" t="s">
        <v>61</v>
      </c>
      <c r="C85" s="129">
        <f t="shared" si="1"/>
        <v>1930</v>
      </c>
      <c r="D85" s="129">
        <v>0</v>
      </c>
      <c r="E85" s="129">
        <v>0</v>
      </c>
      <c r="F85" s="129">
        <v>0</v>
      </c>
      <c r="G85" s="129">
        <v>0</v>
      </c>
      <c r="H85" s="129">
        <v>0</v>
      </c>
      <c r="I85" s="129">
        <v>1100</v>
      </c>
      <c r="J85" s="129"/>
      <c r="K85" s="129"/>
      <c r="L85" s="129"/>
      <c r="M85" s="129"/>
      <c r="N85" s="129"/>
      <c r="O85" s="129">
        <v>830</v>
      </c>
      <c r="P85" s="129"/>
      <c r="Q85" s="129"/>
      <c r="R85" s="129">
        <v>0</v>
      </c>
    </row>
    <row r="86" spans="1:18" ht="13.5" thickBot="1">
      <c r="A86" s="144">
        <v>323</v>
      </c>
      <c r="B86" s="145" t="s">
        <v>63</v>
      </c>
      <c r="C86" s="129">
        <f t="shared" si="1"/>
        <v>110</v>
      </c>
      <c r="D86" s="153">
        <v>0</v>
      </c>
      <c r="E86" s="153">
        <v>0</v>
      </c>
      <c r="F86" s="153">
        <v>0</v>
      </c>
      <c r="G86" s="153">
        <v>0</v>
      </c>
      <c r="H86" s="153">
        <v>0</v>
      </c>
      <c r="I86" s="129">
        <v>110</v>
      </c>
      <c r="J86" s="129"/>
      <c r="K86" s="129"/>
      <c r="L86" s="129"/>
      <c r="M86" s="129"/>
      <c r="N86" s="129"/>
      <c r="O86" s="153">
        <v>0</v>
      </c>
      <c r="P86" s="153"/>
      <c r="Q86" s="153"/>
      <c r="R86" s="129">
        <v>0</v>
      </c>
    </row>
    <row r="87" spans="1:18" ht="14.25" thickBot="1" thickTop="1">
      <c r="A87" s="130"/>
      <c r="B87" s="131" t="s">
        <v>41</v>
      </c>
      <c r="C87" s="132">
        <f t="shared" si="1"/>
        <v>85755</v>
      </c>
      <c r="D87" s="132">
        <v>0</v>
      </c>
      <c r="E87" s="132">
        <v>0</v>
      </c>
      <c r="F87" s="132">
        <v>0</v>
      </c>
      <c r="G87" s="132">
        <v>0</v>
      </c>
      <c r="H87" s="132">
        <v>0</v>
      </c>
      <c r="I87" s="132">
        <v>46285</v>
      </c>
      <c r="J87" s="132">
        <v>0</v>
      </c>
      <c r="K87" s="132">
        <v>0</v>
      </c>
      <c r="L87" s="132">
        <v>0</v>
      </c>
      <c r="M87" s="132">
        <v>0</v>
      </c>
      <c r="N87" s="132">
        <v>0</v>
      </c>
      <c r="O87" s="132">
        <v>39470</v>
      </c>
      <c r="P87" s="132"/>
      <c r="Q87" s="132"/>
      <c r="R87" s="132">
        <v>0</v>
      </c>
    </row>
    <row r="88" spans="1:18" ht="13.5" thickTop="1">
      <c r="A88" s="64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64"/>
      <c r="B89" s="191" t="s">
        <v>95</v>
      </c>
      <c r="C89" s="19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64"/>
      <c r="B90" s="191" t="s">
        <v>96</v>
      </c>
      <c r="C90" s="19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56"/>
      <c r="P90" s="156" t="s">
        <v>83</v>
      </c>
      <c r="Q90" s="1"/>
      <c r="R90" s="156"/>
    </row>
    <row r="91" spans="1:18" ht="12.75">
      <c r="A91" s="64"/>
      <c r="B91" s="64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58" t="s">
        <v>97</v>
      </c>
      <c r="P91" s="157"/>
      <c r="Q91" s="157"/>
      <c r="R91" s="158"/>
    </row>
    <row r="92" spans="1:18" ht="12.75">
      <c r="A92" s="64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64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64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64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64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64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64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64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64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64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64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64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64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64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64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64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64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64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64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64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64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64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64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64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64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64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64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64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64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64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64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64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64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64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64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64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64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64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64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64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64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64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64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64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64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64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64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64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64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64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64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64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64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64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64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64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64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64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64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64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64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64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64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64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64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64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64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64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64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64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64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</sheetData>
  <sheetProtection/>
  <mergeCells count="3">
    <mergeCell ref="A2:R2"/>
    <mergeCell ref="B89:C89"/>
    <mergeCell ref="B90:C9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75" r:id="rId1"/>
  <headerFooter alignWithMargins="0">
    <oddFooter>&amp;R&amp;P</oddFooter>
  </headerFooter>
  <rowBreaks count="2" manualBreakCount="2">
    <brk id="27" max="16" man="1"/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Kristina</cp:lastModifiedBy>
  <cp:lastPrinted>2017-12-15T09:23:10Z</cp:lastPrinted>
  <dcterms:created xsi:type="dcterms:W3CDTF">2013-09-11T11:00:21Z</dcterms:created>
  <dcterms:modified xsi:type="dcterms:W3CDTF">2017-12-22T07:44:58Z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